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615" yWindow="-45" windowWidth="12240" windowHeight="9300" firstSheet="6" activeTab="8"/>
  </bookViews>
  <sheets>
    <sheet name="Daf_Hdr_Test logo" sheetId="25" r:id="rId1"/>
    <sheet name="ABSENSI MKL 24 AGUS SMTR 3 " sheetId="21" r:id="rId2"/>
    <sheet name="Daf BJ, LAB , SEPATU, 2105" sheetId="22" r:id="rId3"/>
    <sheet name=" ABSENSI TKGL 24 AGUST SMTR 3" sheetId="20" r:id="rId4"/>
    <sheet name="PGMBL BEASISWA PEDP SERTIFIKASI" sheetId="26" r:id="rId5"/>
    <sheet name="Daf_Hdr_Test" sheetId="3" r:id="rId6"/>
    <sheet name="TT MarkSheet" sheetId="13" r:id="rId7"/>
    <sheet name="MHSW SMTR _GANJIL 4 SEPT 20 (2" sheetId="27" r:id="rId8"/>
    <sheet name="MHSW SMTR _GANJIL 4 SEPT 2017" sheetId="4" r:id="rId9"/>
    <sheet name="ABSENSI SORE" sheetId="5" r:id="rId10"/>
    <sheet name="ABSENSI PAGI" sheetId="2" r:id="rId11"/>
    <sheet name="KNTRL PAGI" sheetId="7" r:id="rId12"/>
    <sheet name="KNTRL SORE" sheetId="8" r:id="rId13"/>
    <sheet name="REKAP_Nilai" sheetId="6" r:id="rId14"/>
    <sheet name="Daf Nilai" sheetId="9" r:id="rId15"/>
    <sheet name="Nilai-Teori" sheetId="10" r:id="rId16"/>
    <sheet name="Nilai-Lab" sheetId="11" r:id="rId17"/>
    <sheet name="Nilai-Bengkel" sheetId="12" r:id="rId18"/>
    <sheet name="Sheet1" sheetId="14" r:id="rId19"/>
    <sheet name="Sheet2" sheetId="15" r:id="rId20"/>
    <sheet name="Sheet3" sheetId="23" r:id="rId21"/>
    <sheet name="Sheet4" sheetId="24" r:id="rId22"/>
  </sheets>
  <definedNames>
    <definedName name="_xlnm._FilterDatabase" localSheetId="7" hidden="1">'MHSW SMTR _GANJIL 4 SEPT 20 (2'!$G$512:$I$530</definedName>
    <definedName name="_xlnm._FilterDatabase" localSheetId="8" hidden="1">'MHSW SMTR _GANJIL 4 SEPT 2017'!$G$512:$I$530</definedName>
    <definedName name="MSN_MoneyCentral_Investor_Currency_Rates" localSheetId="7">'MHSW SMTR _GANJIL 4 SEPT 20 (2'!#REF!</definedName>
    <definedName name="MSN_MoneyCentral_Investor_Currency_Rates" localSheetId="8">'MHSW SMTR _GANJIL 4 SEPT 2017'!#REF!</definedName>
    <definedName name="_xlnm.Print_Area" localSheetId="3">' ABSENSI TKGL 24 AGUST SMTR 3'!$A$1:$BE$52</definedName>
    <definedName name="_xlnm.Print_Area" localSheetId="1">'ABSENSI MKL 24 AGUS SMTR 3 '!$A$1:$BE$52</definedName>
    <definedName name="_xlnm.Print_Area" localSheetId="9">'ABSENSI SORE'!$A$1:$BE$52</definedName>
    <definedName name="_xlnm.Print_Area" localSheetId="7">'MHSW SMTR _GANJIL 4 SEPT 20 (2'!$A$1:$S$703</definedName>
    <definedName name="_xlnm.Print_Area" localSheetId="8">'MHSW SMTR _GANJIL 4 SEPT 2017'!$A$1:$S$703</definedName>
    <definedName name="_xlnm.Print_Area" localSheetId="17">'Nilai-Bengkel'!$A$1:$O$64</definedName>
    <definedName name="_xlnm.Print_Area" localSheetId="16">'Nilai-Lab'!$A$1:$P$64</definedName>
    <definedName name="_xlnm.Print_Area" localSheetId="15">'Nilai-Teori'!$A$1:$O$64</definedName>
    <definedName name="_xlnm.Print_Area" localSheetId="6">'TT MarkSheet'!$A$1:$F$46</definedName>
    <definedName name="TABEL_NILAI" localSheetId="7">#REF!</definedName>
    <definedName name="TABEL_NILAI" localSheetId="17">'Nilai-Bengkel'!$R$14:$S$23</definedName>
    <definedName name="TABEL_NILAI" localSheetId="16">'Nilai-Lab'!$S$14:$T$23</definedName>
    <definedName name="TABEL_NILAI" localSheetId="15">'Nilai-Teori'!$R$14:$S$23</definedName>
    <definedName name="TABEL_NILAI" localSheetId="4">#REF!</definedName>
    <definedName name="TABEL_NILAI">#REF!</definedName>
  </definedNames>
  <calcPr calcId="144525"/>
</workbook>
</file>

<file path=xl/calcChain.xml><?xml version="1.0" encoding="utf-8"?>
<calcChain xmlns="http://schemas.openxmlformats.org/spreadsheetml/2006/main">
  <c r="S699" i="27" l="1"/>
  <c r="N699" i="27"/>
  <c r="I699" i="27"/>
  <c r="D699" i="27"/>
  <c r="S698" i="27"/>
  <c r="S700" i="27" s="1"/>
  <c r="N698" i="27"/>
  <c r="N700" i="27" s="1"/>
  <c r="I698" i="27"/>
  <c r="I700" i="27" s="1"/>
  <c r="D698" i="27"/>
  <c r="D700" i="27" s="1"/>
  <c r="S655" i="27"/>
  <c r="N655" i="27"/>
  <c r="I655" i="27"/>
  <c r="D655" i="27"/>
  <c r="S654" i="27"/>
  <c r="S656" i="27" s="1"/>
  <c r="N654" i="27"/>
  <c r="I654" i="27"/>
  <c r="I656" i="27" s="1"/>
  <c r="D654" i="27"/>
  <c r="D656" i="27" s="1"/>
  <c r="S616" i="27"/>
  <c r="N616" i="27"/>
  <c r="I616" i="27"/>
  <c r="D616" i="27"/>
  <c r="S615" i="27"/>
  <c r="S617" i="27" s="1"/>
  <c r="N615" i="27"/>
  <c r="N617" i="27" s="1"/>
  <c r="I615" i="27"/>
  <c r="I617" i="27" s="1"/>
  <c r="D615" i="27"/>
  <c r="D617" i="27" s="1"/>
  <c r="S578" i="27"/>
  <c r="N578" i="27"/>
  <c r="I578" i="27"/>
  <c r="D578" i="27"/>
  <c r="S577" i="27"/>
  <c r="S579" i="27" s="1"/>
  <c r="N577" i="27"/>
  <c r="N579" i="27" s="1"/>
  <c r="I577" i="27"/>
  <c r="I579" i="27" s="1"/>
  <c r="D577" i="27"/>
  <c r="D579" i="27" s="1"/>
  <c r="S539" i="27"/>
  <c r="N539" i="27"/>
  <c r="I539" i="27"/>
  <c r="D539" i="27"/>
  <c r="S538" i="27"/>
  <c r="S540" i="27" s="1"/>
  <c r="N538" i="27"/>
  <c r="N540" i="27" s="1"/>
  <c r="I538" i="27"/>
  <c r="I540" i="27" s="1"/>
  <c r="D538" i="27"/>
  <c r="D540" i="27" s="1"/>
  <c r="I500" i="27"/>
  <c r="D500" i="27"/>
  <c r="I499" i="27"/>
  <c r="I501" i="27" s="1"/>
  <c r="D499" i="27"/>
  <c r="D501" i="27" s="1"/>
  <c r="I461" i="27"/>
  <c r="D461" i="27"/>
  <c r="I460" i="27"/>
  <c r="I462" i="27" s="1"/>
  <c r="D460" i="27"/>
  <c r="D462" i="27" s="1"/>
  <c r="I422" i="27"/>
  <c r="D422" i="27"/>
  <c r="I421" i="27"/>
  <c r="I423" i="27" s="1"/>
  <c r="D421" i="27"/>
  <c r="D423" i="27" s="1"/>
  <c r="C385" i="27"/>
  <c r="S355" i="27"/>
  <c r="N355" i="27"/>
  <c r="I355" i="27"/>
  <c r="D355" i="27"/>
  <c r="S354" i="27"/>
  <c r="S356" i="27" s="1"/>
  <c r="N354" i="27"/>
  <c r="N356" i="27" s="1"/>
  <c r="I354" i="27"/>
  <c r="I356" i="27" s="1"/>
  <c r="D354" i="27"/>
  <c r="D356" i="27" s="1"/>
  <c r="N316" i="27"/>
  <c r="I316" i="27"/>
  <c r="D316" i="27"/>
  <c r="N315" i="27"/>
  <c r="N317" i="27" s="1"/>
  <c r="I315" i="27"/>
  <c r="I317" i="27" s="1"/>
  <c r="D315" i="27"/>
  <c r="N276" i="27"/>
  <c r="I276" i="27"/>
  <c r="D276" i="27"/>
  <c r="N275" i="27"/>
  <c r="N277" i="27" s="1"/>
  <c r="I275" i="27"/>
  <c r="I277" i="27" s="1"/>
  <c r="D275" i="27"/>
  <c r="D277" i="27" s="1"/>
  <c r="N237" i="27"/>
  <c r="I237" i="27"/>
  <c r="D237" i="27"/>
  <c r="N236" i="27"/>
  <c r="N238" i="27" s="1"/>
  <c r="I236" i="27"/>
  <c r="I238" i="27" s="1"/>
  <c r="D236" i="27"/>
  <c r="D238" i="27" s="1"/>
  <c r="C200" i="27"/>
  <c r="S153" i="27"/>
  <c r="N153" i="27"/>
  <c r="I153" i="27"/>
  <c r="D153" i="27"/>
  <c r="S152" i="27"/>
  <c r="S154" i="27" s="1"/>
  <c r="N152" i="27"/>
  <c r="N154" i="27" s="1"/>
  <c r="I152" i="27"/>
  <c r="I154" i="27" s="1"/>
  <c r="D152" i="27"/>
  <c r="D154" i="27" s="1"/>
  <c r="N114" i="27"/>
  <c r="I114" i="27"/>
  <c r="D114" i="27"/>
  <c r="N113" i="27"/>
  <c r="N115" i="27" s="1"/>
  <c r="I113" i="27"/>
  <c r="I115" i="27" s="1"/>
  <c r="D113" i="27"/>
  <c r="D115" i="27" s="1"/>
  <c r="N75" i="27"/>
  <c r="I75" i="27"/>
  <c r="D75" i="27"/>
  <c r="N74" i="27"/>
  <c r="N76" i="27" s="1"/>
  <c r="I74" i="27"/>
  <c r="I76" i="27" s="1"/>
  <c r="D74" i="27"/>
  <c r="N36" i="27"/>
  <c r="I36" i="27"/>
  <c r="D36" i="27"/>
  <c r="N35" i="27"/>
  <c r="N37" i="27" s="1"/>
  <c r="I35" i="27"/>
  <c r="I37" i="27" s="1"/>
  <c r="D35" i="27"/>
  <c r="D37" i="27" s="1"/>
  <c r="N656" i="27" l="1"/>
  <c r="D317" i="27"/>
  <c r="D76" i="27"/>
  <c r="I276" i="4"/>
  <c r="I275" i="4"/>
  <c r="I277" i="4" s="1"/>
  <c r="I499" i="4" l="1"/>
  <c r="I500" i="4"/>
  <c r="D499" i="4"/>
  <c r="D500" i="4"/>
  <c r="N699" i="4"/>
  <c r="N698" i="4"/>
  <c r="N700" i="4" s="1"/>
  <c r="I461" i="4"/>
  <c r="I460" i="4"/>
  <c r="D461" i="4"/>
  <c r="D460" i="4"/>
  <c r="D462" i="4" s="1"/>
  <c r="I422" i="4"/>
  <c r="D422" i="4"/>
  <c r="I421" i="4"/>
  <c r="I423" i="4" s="1"/>
  <c r="D421" i="4"/>
  <c r="S355" i="4"/>
  <c r="S354" i="4"/>
  <c r="S356" i="4" s="1"/>
  <c r="N355" i="4"/>
  <c r="N354" i="4"/>
  <c r="N316" i="4"/>
  <c r="N315" i="4"/>
  <c r="N75" i="4"/>
  <c r="N74" i="4"/>
  <c r="N76" i="4" s="1"/>
  <c r="N114" i="4"/>
  <c r="N113" i="4"/>
  <c r="N115" i="4" s="1"/>
  <c r="S153" i="4"/>
  <c r="S152" i="4"/>
  <c r="N153" i="4"/>
  <c r="N152" i="4"/>
  <c r="N154" i="4" s="1"/>
  <c r="D699" i="4"/>
  <c r="D698" i="4"/>
  <c r="D700" i="4" s="1"/>
  <c r="D616" i="4"/>
  <c r="D615" i="4"/>
  <c r="D539" i="4"/>
  <c r="D538" i="4"/>
  <c r="N237" i="4"/>
  <c r="I237" i="4"/>
  <c r="D237" i="4"/>
  <c r="N236" i="4"/>
  <c r="I236" i="4"/>
  <c r="I238" i="4" s="1"/>
  <c r="D236" i="4"/>
  <c r="N36" i="4"/>
  <c r="I36" i="4"/>
  <c r="D36" i="4"/>
  <c r="N35" i="4"/>
  <c r="I35" i="4"/>
  <c r="D35" i="4"/>
  <c r="D37" i="4" s="1"/>
  <c r="K7" i="12"/>
  <c r="I14" i="12"/>
  <c r="L14" i="12" s="1"/>
  <c r="J14" i="12"/>
  <c r="O14" i="12"/>
  <c r="I15" i="12"/>
  <c r="L15" i="12" s="1"/>
  <c r="J15" i="12"/>
  <c r="O15" i="12"/>
  <c r="I16" i="12"/>
  <c r="L16" i="12" s="1"/>
  <c r="J16" i="12"/>
  <c r="O16" i="12"/>
  <c r="I17" i="12"/>
  <c r="N17" i="12" s="1"/>
  <c r="J17" i="12"/>
  <c r="O17" i="12"/>
  <c r="I18" i="12"/>
  <c r="L18" i="12" s="1"/>
  <c r="J18" i="12"/>
  <c r="O18" i="12"/>
  <c r="I19" i="12"/>
  <c r="L19" i="12" s="1"/>
  <c r="J19" i="12"/>
  <c r="O19" i="12"/>
  <c r="I20" i="12"/>
  <c r="L20" i="12"/>
  <c r="J20" i="12"/>
  <c r="O20" i="12"/>
  <c r="I21" i="12"/>
  <c r="N21" i="12" s="1"/>
  <c r="P21" i="12" s="1"/>
  <c r="L21" i="12"/>
  <c r="J21" i="12"/>
  <c r="O21" i="12"/>
  <c r="I22" i="12"/>
  <c r="L22" i="12" s="1"/>
  <c r="J22" i="12"/>
  <c r="O22" i="12"/>
  <c r="I23" i="12"/>
  <c r="L23" i="12" s="1"/>
  <c r="J23" i="12"/>
  <c r="N23" i="12"/>
  <c r="P23" i="12" s="1"/>
  <c r="O23" i="12"/>
  <c r="I24" i="12"/>
  <c r="L24" i="12"/>
  <c r="J24" i="12"/>
  <c r="O24" i="12"/>
  <c r="I25" i="12"/>
  <c r="N25" i="12" s="1"/>
  <c r="P25" i="12" s="1"/>
  <c r="L25" i="12"/>
  <c r="J25" i="12"/>
  <c r="O25" i="12"/>
  <c r="I26" i="12"/>
  <c r="L26" i="12" s="1"/>
  <c r="J26" i="12"/>
  <c r="O26" i="12"/>
  <c r="I27" i="12"/>
  <c r="N27" i="12" s="1"/>
  <c r="P27" i="12" s="1"/>
  <c r="J27" i="12"/>
  <c r="O27" i="12"/>
  <c r="I28" i="12"/>
  <c r="L28" i="12" s="1"/>
  <c r="J28" i="12"/>
  <c r="O28" i="12"/>
  <c r="I29" i="12"/>
  <c r="N29" i="12" s="1"/>
  <c r="P29" i="12" s="1"/>
  <c r="J29" i="12"/>
  <c r="O29" i="12"/>
  <c r="I30" i="12"/>
  <c r="L30" i="12"/>
  <c r="J30" i="12"/>
  <c r="O30" i="12"/>
  <c r="I31" i="12"/>
  <c r="N31" i="12"/>
  <c r="P31" i="12" s="1"/>
  <c r="J31" i="12"/>
  <c r="O31" i="12"/>
  <c r="I32" i="12"/>
  <c r="J32" i="12"/>
  <c r="O32" i="12"/>
  <c r="I33" i="12"/>
  <c r="L33" i="12" s="1"/>
  <c r="J33" i="12"/>
  <c r="O33" i="12"/>
  <c r="I34" i="12"/>
  <c r="L34" i="12" s="1"/>
  <c r="J34" i="12"/>
  <c r="O34" i="12"/>
  <c r="I35" i="12"/>
  <c r="N35" i="12" s="1"/>
  <c r="P35" i="12" s="1"/>
  <c r="J35" i="12"/>
  <c r="L35" i="12"/>
  <c r="O35" i="12"/>
  <c r="I36" i="12"/>
  <c r="L36" i="12" s="1"/>
  <c r="J36" i="12"/>
  <c r="O36" i="12"/>
  <c r="I37" i="12"/>
  <c r="L37" i="12" s="1"/>
  <c r="J37" i="12"/>
  <c r="O37" i="12"/>
  <c r="I38" i="12"/>
  <c r="N38" i="12" s="1"/>
  <c r="P38" i="12" s="1"/>
  <c r="J38" i="12"/>
  <c r="O38" i="12"/>
  <c r="I39" i="12"/>
  <c r="L39" i="12" s="1"/>
  <c r="J39" i="12"/>
  <c r="O39" i="12"/>
  <c r="I40" i="12"/>
  <c r="L40" i="12" s="1"/>
  <c r="J40" i="12"/>
  <c r="O40" i="12"/>
  <c r="I41" i="12"/>
  <c r="N41" i="12" s="1"/>
  <c r="P41" i="12" s="1"/>
  <c r="J41" i="12"/>
  <c r="O41" i="12"/>
  <c r="I42" i="12"/>
  <c r="L42" i="12" s="1"/>
  <c r="J42" i="12"/>
  <c r="O42" i="12"/>
  <c r="I43" i="12"/>
  <c r="N43" i="12" s="1"/>
  <c r="P43" i="12" s="1"/>
  <c r="J43" i="12"/>
  <c r="O43" i="12"/>
  <c r="F44" i="12"/>
  <c r="G44" i="12"/>
  <c r="H44" i="12"/>
  <c r="M44" i="12"/>
  <c r="I48" i="12"/>
  <c r="H56" i="12"/>
  <c r="L7" i="11"/>
  <c r="J14" i="11"/>
  <c r="O14" i="11" s="1"/>
  <c r="K14" i="11"/>
  <c r="P14" i="11"/>
  <c r="J15" i="11"/>
  <c r="O15" i="11"/>
  <c r="Q15" i="11" s="1"/>
  <c r="K15" i="11"/>
  <c r="P15" i="11"/>
  <c r="J16" i="11"/>
  <c r="M16" i="11" s="1"/>
  <c r="K16" i="11"/>
  <c r="P16" i="11"/>
  <c r="J17" i="11"/>
  <c r="O17" i="11" s="1"/>
  <c r="Q17" i="11" s="1"/>
  <c r="K17" i="11"/>
  <c r="P17" i="11"/>
  <c r="J18" i="11"/>
  <c r="K18" i="11"/>
  <c r="P18" i="11"/>
  <c r="J19" i="11"/>
  <c r="M19" i="11" s="1"/>
  <c r="K19" i="11"/>
  <c r="P19" i="11"/>
  <c r="J20" i="11"/>
  <c r="M20" i="11" s="1"/>
  <c r="K20" i="11"/>
  <c r="P20" i="11"/>
  <c r="J21" i="11"/>
  <c r="K21" i="11"/>
  <c r="P21" i="11"/>
  <c r="J22" i="11"/>
  <c r="O22" i="11" s="1"/>
  <c r="Q22" i="11" s="1"/>
  <c r="K22" i="11"/>
  <c r="P22" i="11"/>
  <c r="J23" i="11"/>
  <c r="M23" i="11"/>
  <c r="K23" i="11"/>
  <c r="P23" i="11"/>
  <c r="J24" i="11"/>
  <c r="M24" i="11"/>
  <c r="K24" i="11"/>
  <c r="O24" i="11"/>
  <c r="Q24" i="11" s="1"/>
  <c r="P24" i="11"/>
  <c r="J25" i="11"/>
  <c r="K25" i="11"/>
  <c r="P25" i="11"/>
  <c r="J26" i="11"/>
  <c r="O26" i="11" s="1"/>
  <c r="Q26" i="11" s="1"/>
  <c r="K26" i="11"/>
  <c r="P26" i="11"/>
  <c r="J27" i="11"/>
  <c r="O27" i="11" s="1"/>
  <c r="Q27" i="11" s="1"/>
  <c r="K27" i="11"/>
  <c r="P27" i="11"/>
  <c r="J28" i="11"/>
  <c r="O28" i="11"/>
  <c r="Q28" i="11" s="1"/>
  <c r="K28" i="11"/>
  <c r="P28" i="11"/>
  <c r="J29" i="11"/>
  <c r="K29" i="11"/>
  <c r="P29" i="11"/>
  <c r="J30" i="11"/>
  <c r="O30" i="11" s="1"/>
  <c r="Q30" i="11" s="1"/>
  <c r="K30" i="11"/>
  <c r="P30" i="11"/>
  <c r="J31" i="11"/>
  <c r="O31" i="11"/>
  <c r="Q31" i="11" s="1"/>
  <c r="K31" i="11"/>
  <c r="P31" i="11"/>
  <c r="J32" i="11"/>
  <c r="M32" i="11" s="1"/>
  <c r="K32" i="11"/>
  <c r="P32" i="11"/>
  <c r="J33" i="11"/>
  <c r="O33" i="11" s="1"/>
  <c r="Q33" i="11" s="1"/>
  <c r="K33" i="11"/>
  <c r="P33" i="11"/>
  <c r="J34" i="11"/>
  <c r="M34" i="11" s="1"/>
  <c r="K34" i="11"/>
  <c r="P34" i="11"/>
  <c r="J35" i="11"/>
  <c r="M35" i="11" s="1"/>
  <c r="K35" i="11"/>
  <c r="P35" i="11"/>
  <c r="J36" i="11"/>
  <c r="M36" i="11" s="1"/>
  <c r="K36" i="11"/>
  <c r="P36" i="11"/>
  <c r="J37" i="11"/>
  <c r="K37" i="11"/>
  <c r="P37" i="11"/>
  <c r="J38" i="11"/>
  <c r="M38" i="11" s="1"/>
  <c r="K38" i="11"/>
  <c r="O38" i="11"/>
  <c r="Q38" i="11" s="1"/>
  <c r="P38" i="11"/>
  <c r="J39" i="11"/>
  <c r="M39" i="11" s="1"/>
  <c r="K39" i="11"/>
  <c r="P39" i="11"/>
  <c r="J40" i="11"/>
  <c r="M40" i="11" s="1"/>
  <c r="K40" i="11"/>
  <c r="P40" i="11"/>
  <c r="J41" i="11"/>
  <c r="O41" i="11" s="1"/>
  <c r="Q41" i="11" s="1"/>
  <c r="K41" i="11"/>
  <c r="P41" i="11"/>
  <c r="J42" i="11"/>
  <c r="O42" i="11" s="1"/>
  <c r="Q42" i="11" s="1"/>
  <c r="K42" i="11"/>
  <c r="P42" i="11"/>
  <c r="J43" i="11"/>
  <c r="O43" i="11"/>
  <c r="Q43" i="11" s="1"/>
  <c r="K43" i="11"/>
  <c r="P43" i="11"/>
  <c r="F44" i="11"/>
  <c r="G44" i="11"/>
  <c r="I44" i="11"/>
  <c r="N44" i="11"/>
  <c r="J48" i="11"/>
  <c r="I56" i="11"/>
  <c r="K7" i="10"/>
  <c r="I14" i="10"/>
  <c r="L14" i="10" s="1"/>
  <c r="J14" i="10"/>
  <c r="O14" i="10"/>
  <c r="I15" i="10"/>
  <c r="N15" i="10" s="1"/>
  <c r="P15" i="10" s="1"/>
  <c r="J15" i="10"/>
  <c r="O15" i="10"/>
  <c r="I16" i="10"/>
  <c r="J16" i="10"/>
  <c r="O16" i="10"/>
  <c r="I17" i="10"/>
  <c r="N17" i="10"/>
  <c r="P17" i="10" s="1"/>
  <c r="J17" i="10"/>
  <c r="O17" i="10"/>
  <c r="I18" i="10"/>
  <c r="L18" i="10" s="1"/>
  <c r="J18" i="10"/>
  <c r="O18" i="10"/>
  <c r="I19" i="10"/>
  <c r="N19" i="10" s="1"/>
  <c r="P19" i="10" s="1"/>
  <c r="J19" i="10"/>
  <c r="O19" i="10"/>
  <c r="I20" i="10"/>
  <c r="N20" i="10"/>
  <c r="P20" i="10" s="1"/>
  <c r="J20" i="10"/>
  <c r="O20" i="10"/>
  <c r="I21" i="10"/>
  <c r="N21" i="10" s="1"/>
  <c r="P21" i="10" s="1"/>
  <c r="J21" i="10"/>
  <c r="O21" i="10"/>
  <c r="I22" i="10"/>
  <c r="N22" i="10" s="1"/>
  <c r="P22" i="10" s="1"/>
  <c r="J22" i="10"/>
  <c r="O22" i="10"/>
  <c r="I23" i="10"/>
  <c r="J23" i="10"/>
  <c r="O23" i="10"/>
  <c r="I24" i="10"/>
  <c r="L24" i="10"/>
  <c r="J24" i="10"/>
  <c r="O24" i="10"/>
  <c r="I25" i="10"/>
  <c r="N25" i="10"/>
  <c r="P25" i="10" s="1"/>
  <c r="J25" i="10"/>
  <c r="L25" i="10"/>
  <c r="O25" i="10"/>
  <c r="I26" i="10"/>
  <c r="L26" i="10" s="1"/>
  <c r="J26" i="10"/>
  <c r="O26" i="10"/>
  <c r="I27" i="10"/>
  <c r="N27" i="10" s="1"/>
  <c r="P27" i="10" s="1"/>
  <c r="J27" i="10"/>
  <c r="O27" i="10"/>
  <c r="I28" i="10"/>
  <c r="L28" i="10" s="1"/>
  <c r="J28" i="10"/>
  <c r="O28" i="10"/>
  <c r="I29" i="10"/>
  <c r="J29" i="10"/>
  <c r="O29" i="10"/>
  <c r="I30" i="10"/>
  <c r="L30" i="10" s="1"/>
  <c r="J30" i="10"/>
  <c r="O30" i="10"/>
  <c r="I31" i="10"/>
  <c r="J31" i="10"/>
  <c r="O31" i="10"/>
  <c r="I32" i="10"/>
  <c r="N32" i="10" s="1"/>
  <c r="P32" i="10" s="1"/>
  <c r="J32" i="10"/>
  <c r="O32" i="10"/>
  <c r="I33" i="10"/>
  <c r="N33" i="10"/>
  <c r="P33" i="10" s="1"/>
  <c r="J33" i="10"/>
  <c r="O33" i="10"/>
  <c r="I34" i="10"/>
  <c r="L34" i="10" s="1"/>
  <c r="J34" i="10"/>
  <c r="O34" i="10"/>
  <c r="I35" i="10"/>
  <c r="J35" i="10"/>
  <c r="O35" i="10"/>
  <c r="I36" i="10"/>
  <c r="N36" i="10"/>
  <c r="P36" i="10" s="1"/>
  <c r="J36" i="10"/>
  <c r="O36" i="10"/>
  <c r="I37" i="10"/>
  <c r="N37" i="10" s="1"/>
  <c r="P37" i="10"/>
  <c r="J37" i="10"/>
  <c r="O37" i="10"/>
  <c r="I38" i="10"/>
  <c r="N38" i="10"/>
  <c r="P38" i="10" s="1"/>
  <c r="J38" i="10"/>
  <c r="L38" i="10"/>
  <c r="O38" i="10"/>
  <c r="I39" i="10"/>
  <c r="N39" i="10" s="1"/>
  <c r="P39" i="10" s="1"/>
  <c r="J39" i="10"/>
  <c r="O39" i="10"/>
  <c r="I40" i="10"/>
  <c r="L40" i="10" s="1"/>
  <c r="J40" i="10"/>
  <c r="O40" i="10"/>
  <c r="I41" i="10"/>
  <c r="N41" i="10" s="1"/>
  <c r="P41" i="10"/>
  <c r="J41" i="10"/>
  <c r="O41" i="10"/>
  <c r="I42" i="10"/>
  <c r="L42" i="10"/>
  <c r="J42" i="10"/>
  <c r="O42" i="10"/>
  <c r="I43" i="10"/>
  <c r="L43" i="10"/>
  <c r="J43" i="10"/>
  <c r="O43" i="10"/>
  <c r="F44" i="10"/>
  <c r="G44" i="10"/>
  <c r="H44" i="10"/>
  <c r="M44" i="10"/>
  <c r="I48" i="10"/>
  <c r="H56" i="10"/>
  <c r="N45" i="6"/>
  <c r="O90" i="6" s="1"/>
  <c r="N46" i="6"/>
  <c r="O91" i="6" s="1"/>
  <c r="D74" i="4"/>
  <c r="I74" i="4"/>
  <c r="D275" i="4"/>
  <c r="D75" i="4"/>
  <c r="I75" i="4"/>
  <c r="D276" i="4"/>
  <c r="D113" i="4"/>
  <c r="I113" i="4"/>
  <c r="D315" i="4"/>
  <c r="I315" i="4"/>
  <c r="D114" i="4"/>
  <c r="I114" i="4"/>
  <c r="D316" i="4"/>
  <c r="I316" i="4"/>
  <c r="D152" i="4"/>
  <c r="I152" i="4"/>
  <c r="D354" i="4"/>
  <c r="I354" i="4"/>
  <c r="D153" i="4"/>
  <c r="I153" i="4"/>
  <c r="D355" i="4"/>
  <c r="I355" i="4"/>
  <c r="C200" i="4"/>
  <c r="N275" i="4"/>
  <c r="N277" i="4" s="1"/>
  <c r="N276" i="4"/>
  <c r="C385" i="4"/>
  <c r="I538" i="4"/>
  <c r="N538" i="4"/>
  <c r="N540" i="4" s="1"/>
  <c r="S538" i="4"/>
  <c r="I539" i="4"/>
  <c r="N539" i="4"/>
  <c r="S539" i="4"/>
  <c r="D577" i="4"/>
  <c r="I577" i="4"/>
  <c r="N577" i="4"/>
  <c r="S577" i="4"/>
  <c r="S579" i="4" s="1"/>
  <c r="D578" i="4"/>
  <c r="I578" i="4"/>
  <c r="N578" i="4"/>
  <c r="S578" i="4"/>
  <c r="I615" i="4"/>
  <c r="N615" i="4"/>
  <c r="S615" i="4"/>
  <c r="I616" i="4"/>
  <c r="N616" i="4"/>
  <c r="S616" i="4"/>
  <c r="D654" i="4"/>
  <c r="I654" i="4"/>
  <c r="N654" i="4"/>
  <c r="S654" i="4"/>
  <c r="D655" i="4"/>
  <c r="I655" i="4"/>
  <c r="N655" i="4"/>
  <c r="S655" i="4"/>
  <c r="I698" i="4"/>
  <c r="I700" i="4" s="1"/>
  <c r="S698" i="4"/>
  <c r="S700" i="4" s="1"/>
  <c r="I699" i="4"/>
  <c r="S699" i="4"/>
  <c r="I579" i="4"/>
  <c r="I356" i="4"/>
  <c r="S617" i="4"/>
  <c r="I154" i="4"/>
  <c r="D154" i="4"/>
  <c r="I317" i="4"/>
  <c r="N43" i="10"/>
  <c r="P43" i="10" s="1"/>
  <c r="N40" i="12"/>
  <c r="P40" i="12" s="1"/>
  <c r="N36" i="12"/>
  <c r="P36" i="12" s="1"/>
  <c r="L39" i="10"/>
  <c r="L27" i="10"/>
  <c r="L19" i="10"/>
  <c r="M41" i="11"/>
  <c r="M33" i="11"/>
  <c r="M17" i="11"/>
  <c r="C51" i="12"/>
  <c r="N656" i="4"/>
  <c r="I656" i="4"/>
  <c r="D656" i="4"/>
  <c r="I540" i="4"/>
  <c r="I37" i="4"/>
  <c r="N37" i="4"/>
  <c r="M22" i="11"/>
  <c r="C53" i="10"/>
  <c r="N238" i="4"/>
  <c r="S656" i="4"/>
  <c r="N34" i="10"/>
  <c r="P34" i="10" s="1"/>
  <c r="O39" i="11"/>
  <c r="Q39" i="11" s="1"/>
  <c r="O32" i="11"/>
  <c r="Q32" i="11" s="1"/>
  <c r="M30" i="11"/>
  <c r="C50" i="11"/>
  <c r="C53" i="12"/>
  <c r="L27" i="12"/>
  <c r="N14" i="12"/>
  <c r="P14" i="12" s="1"/>
  <c r="L22" i="10"/>
  <c r="O23" i="11"/>
  <c r="Q23" i="11"/>
  <c r="O16" i="11"/>
  <c r="Q16" i="11"/>
  <c r="I462" i="4"/>
  <c r="N42" i="10"/>
  <c r="P42" i="10" s="1"/>
  <c r="L33" i="10"/>
  <c r="N24" i="10"/>
  <c r="P24" i="10"/>
  <c r="L17" i="10"/>
  <c r="C55" i="10"/>
  <c r="M31" i="11"/>
  <c r="M15" i="11"/>
  <c r="C57" i="12"/>
  <c r="L41" i="12"/>
  <c r="C49" i="12"/>
  <c r="L29" i="12"/>
  <c r="C58" i="12"/>
  <c r="L15" i="10"/>
  <c r="I44" i="10"/>
  <c r="C56" i="11"/>
  <c r="M28" i="11"/>
  <c r="L43" i="12"/>
  <c r="C52" i="12"/>
  <c r="L31" i="12"/>
  <c r="S154" i="4"/>
  <c r="N356" i="4"/>
  <c r="N26" i="10"/>
  <c r="P26" i="10" s="1"/>
  <c r="C56" i="12"/>
  <c r="D617" i="4"/>
  <c r="L41" i="10"/>
  <c r="L37" i="10"/>
  <c r="L36" i="10"/>
  <c r="N30" i="10"/>
  <c r="P30" i="10" s="1"/>
  <c r="N28" i="10"/>
  <c r="P28" i="10" s="1"/>
  <c r="L21" i="10"/>
  <c r="L20" i="10"/>
  <c r="N14" i="10"/>
  <c r="M43" i="11"/>
  <c r="M42" i="11"/>
  <c r="O36" i="11"/>
  <c r="Q36" i="11" s="1"/>
  <c r="O35" i="11"/>
  <c r="Q35" i="11" s="1"/>
  <c r="O34" i="11"/>
  <c r="Q34" i="11" s="1"/>
  <c r="M27" i="11"/>
  <c r="M26" i="11"/>
  <c r="O20" i="11"/>
  <c r="Q20" i="11" s="1"/>
  <c r="O19" i="11"/>
  <c r="Q19" i="11" s="1"/>
  <c r="O18" i="11"/>
  <c r="Q18" i="11" s="1"/>
  <c r="M14" i="11"/>
  <c r="N42" i="12"/>
  <c r="P42" i="12" s="1"/>
  <c r="N39" i="12"/>
  <c r="P39" i="12" s="1"/>
  <c r="L38" i="12"/>
  <c r="N37" i="12"/>
  <c r="P37" i="12" s="1"/>
  <c r="N34" i="12"/>
  <c r="P34" i="12" s="1"/>
  <c r="N30" i="12"/>
  <c r="P30" i="12" s="1"/>
  <c r="N28" i="12"/>
  <c r="P28" i="12" s="1"/>
  <c r="N26" i="12"/>
  <c r="P26" i="12" s="1"/>
  <c r="N24" i="12"/>
  <c r="P24" i="12" s="1"/>
  <c r="N22" i="12"/>
  <c r="P22" i="12" s="1"/>
  <c r="N20" i="12"/>
  <c r="P20" i="12" s="1"/>
  <c r="N18" i="12"/>
  <c r="P18" i="12" s="1"/>
  <c r="N16" i="12"/>
  <c r="P16" i="12" s="1"/>
  <c r="C50" i="12"/>
  <c r="C49" i="10"/>
  <c r="I76" i="4" l="1"/>
  <c r="I115" i="4"/>
  <c r="I617" i="4"/>
  <c r="S540" i="4"/>
  <c r="D356" i="4"/>
  <c r="D76" i="4"/>
  <c r="C55" i="12"/>
  <c r="D540" i="4"/>
  <c r="D423" i="4"/>
  <c r="C56" i="10"/>
  <c r="L32" i="10"/>
  <c r="N15" i="12"/>
  <c r="P15" i="12" s="1"/>
  <c r="D238" i="4"/>
  <c r="N317" i="4"/>
  <c r="D501" i="4"/>
  <c r="N617" i="4"/>
  <c r="N579" i="4"/>
  <c r="D115" i="4"/>
  <c r="D277" i="4"/>
  <c r="I44" i="12"/>
  <c r="N19" i="12"/>
  <c r="P19" i="12" s="1"/>
  <c r="L17" i="12"/>
  <c r="I501" i="4"/>
  <c r="C52" i="10"/>
  <c r="M37" i="11"/>
  <c r="O37" i="11"/>
  <c r="Q37" i="11" s="1"/>
  <c r="O29" i="11"/>
  <c r="Q29" i="11" s="1"/>
  <c r="M29" i="11"/>
  <c r="C49" i="11"/>
  <c r="C53" i="11"/>
  <c r="C54" i="11"/>
  <c r="C57" i="11"/>
  <c r="C55" i="11"/>
  <c r="C51" i="11"/>
  <c r="C52" i="11"/>
  <c r="C58" i="11"/>
  <c r="D579" i="4"/>
  <c r="D317" i="4"/>
  <c r="N31" i="10"/>
  <c r="P31" i="10" s="1"/>
  <c r="L31" i="10"/>
  <c r="N35" i="10"/>
  <c r="P35" i="10" s="1"/>
  <c r="L35" i="10"/>
  <c r="L23" i="10"/>
  <c r="N23" i="10"/>
  <c r="P23" i="10" s="1"/>
  <c r="M21" i="11"/>
  <c r="O21" i="11"/>
  <c r="Q21" i="11" s="1"/>
  <c r="P14" i="10"/>
  <c r="L29" i="10"/>
  <c r="N29" i="10"/>
  <c r="P29" i="10" s="1"/>
  <c r="N16" i="10"/>
  <c r="P16" i="10" s="1"/>
  <c r="L16" i="10"/>
  <c r="O25" i="11"/>
  <c r="Q25" i="11" s="1"/>
  <c r="M25" i="11"/>
  <c r="M18" i="11"/>
  <c r="J44" i="11"/>
  <c r="Q14" i="11"/>
  <c r="P17" i="12"/>
  <c r="O40" i="11"/>
  <c r="Q40" i="11" s="1"/>
  <c r="C54" i="10"/>
  <c r="C51" i="10"/>
  <c r="N40" i="10"/>
  <c r="P40" i="10" s="1"/>
  <c r="C58" i="10"/>
  <c r="C57" i="10"/>
  <c r="N18" i="10"/>
  <c r="P18" i="10" s="1"/>
  <c r="N33" i="12"/>
  <c r="P33" i="12" s="1"/>
  <c r="L32" i="12"/>
  <c r="C54" i="12"/>
  <c r="C59" i="12" s="1"/>
  <c r="N32" i="12"/>
  <c r="P32" i="12" s="1"/>
  <c r="C50" i="10"/>
  <c r="C59" i="10" s="1"/>
  <c r="O44" i="11" l="1"/>
  <c r="N44" i="12"/>
  <c r="N44" i="10"/>
  <c r="C59" i="11"/>
</calcChain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<sst xmlns="http://schemas.openxmlformats.org/spreadsheetml/2006/main" count="6847" uniqueCount="1840">
  <si>
    <t>Total Mhs :</t>
  </si>
  <si>
    <t xml:space="preserve"> DYA KUSIK KUSUMA</t>
  </si>
  <si>
    <t xml:space="preserve"> AHMAD SYAHLAN</t>
  </si>
  <si>
    <t xml:space="preserve"> ANDRI SALIM PRANATA</t>
  </si>
  <si>
    <t xml:space="preserve"> ANNEKE MEGANOVIA</t>
  </si>
  <si>
    <t xml:space="preserve"> FITRIA APRILIYANI</t>
  </si>
  <si>
    <t xml:space="preserve"> MARSETO</t>
  </si>
  <si>
    <t xml:space="preserve"> RENI INDA EFITANIA</t>
  </si>
  <si>
    <t xml:space="preserve"> INE APRILIYANI</t>
  </si>
  <si>
    <t xml:space="preserve"> ANY AYUNINGTYAS</t>
  </si>
  <si>
    <t xml:space="preserve"> ARIES RAMADHAN</t>
  </si>
  <si>
    <t xml:space="preserve"> HARYOBASKARA NUGRAHA D</t>
  </si>
  <si>
    <t xml:space="preserve"> KEMAL IFSANTIN FIRDAUS</t>
  </si>
  <si>
    <t xml:space="preserve"> RHOHMAD NUGROHO</t>
  </si>
  <si>
    <t xml:space="preserve"> RIDWAN MUARIEF</t>
  </si>
  <si>
    <t xml:space="preserve"> SITI AMALIA</t>
  </si>
  <si>
    <t xml:space="preserve"> TOMY EKO BUDIARTO</t>
  </si>
  <si>
    <t xml:space="preserve"> YUDITA SRI WULANDARI</t>
  </si>
  <si>
    <t xml:space="preserve"> DERIL</t>
  </si>
  <si>
    <t xml:space="preserve"> DEVID PURNADIKA</t>
  </si>
  <si>
    <t xml:space="preserve"> ERNA SARI</t>
  </si>
  <si>
    <t xml:space="preserve"> IRMA HASANAH</t>
  </si>
  <si>
    <t xml:space="preserve"> NINA ANGGUN SHIFA FAUZIA</t>
  </si>
  <si>
    <t xml:space="preserve"> RAHMAWATI AYUDIA</t>
  </si>
  <si>
    <t xml:space="preserve"> SULUH KARTIKO</t>
  </si>
  <si>
    <t xml:space="preserve"> PUTRI AZIZAH</t>
  </si>
  <si>
    <t xml:space="preserve"> ACHMAD RIDHO PARANDI</t>
  </si>
  <si>
    <t xml:space="preserve"> CHINTYA SARI</t>
  </si>
  <si>
    <t xml:space="preserve"> KURNIAWAN RIZKY WISNU UTOMO</t>
  </si>
  <si>
    <t xml:space="preserve"> MUHAMMAD FAUZI</t>
  </si>
  <si>
    <t xml:space="preserve"> RAHMI DIAN</t>
  </si>
  <si>
    <t xml:space="preserve"> RIFQI FIRMANSYAH</t>
  </si>
  <si>
    <t xml:space="preserve"> SULAIM AL KAUTSAR</t>
  </si>
  <si>
    <t xml:space="preserve"> FITRI KHAIRINA DJUANDA</t>
  </si>
  <si>
    <t xml:space="preserve"> TUBAGUS FEBBY SANJAYA G</t>
  </si>
  <si>
    <t xml:space="preserve"> YUDI BAHRAIN</t>
  </si>
  <si>
    <t xml:space="preserve"> HILDA  OCTAVIATI  UTAMI</t>
  </si>
  <si>
    <t xml:space="preserve"> JOEL ALFONSO MANURUNG</t>
  </si>
  <si>
    <t xml:space="preserve"> AHMAD SUNARYO</t>
  </si>
  <si>
    <t>JURUSAN TEKNIK SIPIL, POLITEKNIK NEGERI JAKARTA</t>
  </si>
  <si>
    <t>NO.</t>
  </si>
  <si>
    <t>NIM</t>
  </si>
  <si>
    <t>NAMA</t>
  </si>
  <si>
    <t>L/P</t>
  </si>
  <si>
    <t>L</t>
  </si>
  <si>
    <t>P</t>
  </si>
  <si>
    <t>POLITEKNIK</t>
  </si>
  <si>
    <t xml:space="preserve">NEGERI </t>
  </si>
  <si>
    <t>JAKARTA</t>
  </si>
  <si>
    <t>NO</t>
  </si>
  <si>
    <t>JURUSAN TEKNIK SIPIL</t>
  </si>
  <si>
    <t>IJIN</t>
  </si>
  <si>
    <t>TANPA IJIN</t>
  </si>
  <si>
    <t>DAFTAR HADIR MAHASISWA</t>
  </si>
  <si>
    <t>MINGGU</t>
  </si>
  <si>
    <t>KE:</t>
  </si>
  <si>
    <t>TAHUN AKADEMIK</t>
  </si>
  <si>
    <t>/ = UNTUK HADIR</t>
  </si>
  <si>
    <t>0 = UNTUK ABSEN</t>
  </si>
  <si>
    <t xml:space="preserve">Perhatian : </t>
  </si>
  <si>
    <t>- Hanya diperkenankan memakai TINTA atau BALLPOINT</t>
  </si>
  <si>
    <t>- Tidak diperkenankan mengisi tanda-tanda lain atau kotak</t>
  </si>
  <si>
    <t xml:space="preserve">   kosong</t>
  </si>
  <si>
    <t>Jumlah Mahasiswa yang hadir</t>
  </si>
  <si>
    <t>Paraf Pengajar</t>
  </si>
  <si>
    <t>KETERANGAN</t>
  </si>
  <si>
    <t>MATA KULIAH</t>
  </si>
  <si>
    <t>:</t>
  </si>
  <si>
    <t>KELAS/SEMESTER</t>
  </si>
  <si>
    <t>HARI/TANGGAL</t>
  </si>
  <si>
    <t>NAMA MAHASISWA</t>
  </si>
  <si>
    <t>TANDA TANGAN</t>
  </si>
  <si>
    <t>NILAI</t>
  </si>
  <si>
    <t>PENGAJAR,</t>
  </si>
  <si>
    <t>(                                                      )</t>
  </si>
  <si>
    <t>D A F T A R  H A D I R  P E R K U L I A H A N  D A N  N I L A I</t>
  </si>
  <si>
    <t>POLITEKNIK NEGERI JAKARTA</t>
  </si>
  <si>
    <t>Mata Kuliah</t>
  </si>
  <si>
    <t>Pengajar</t>
  </si>
  <si>
    <t>Semester</t>
  </si>
  <si>
    <t>Jam/Minggu</t>
  </si>
  <si>
    <t>Kelas</t>
  </si>
  <si>
    <t>Tahun Akademik</t>
  </si>
  <si>
    <t>N   I   L   A   I</t>
  </si>
  <si>
    <t>NILAI AKHIR</t>
  </si>
  <si>
    <t>Keterangan</t>
  </si>
  <si>
    <t>HADIR</t>
  </si>
  <si>
    <t>TUGAS</t>
  </si>
  <si>
    <t xml:space="preserve">ANGKA </t>
  </si>
  <si>
    <t>HURUF</t>
  </si>
  <si>
    <t/>
  </si>
  <si>
    <t>Tanda Tangan Dosen/Pengajar</t>
  </si>
  <si>
    <t>H A R I    K 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</si>
  <si>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</si>
  <si>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</si>
  <si>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</si>
  <si>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</si>
  <si>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</si>
  <si>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</si>
  <si>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</si>
  <si>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</si>
  <si>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</si>
  <si>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</si>
  <si>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</si>
  <si>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 =</t>
  </si>
  <si>
    <t>B =</t>
  </si>
  <si>
    <t>C =</t>
  </si>
  <si>
    <t>D =</t>
  </si>
  <si>
    <t>E =</t>
  </si>
  <si>
    <t>F =</t>
  </si>
  <si>
    <t xml:space="preserve">G = </t>
  </si>
  <si>
    <t>H =</t>
  </si>
  <si>
    <t>I =</t>
  </si>
  <si>
    <t xml:space="preserve">J = </t>
  </si>
  <si>
    <t>K =</t>
  </si>
  <si>
    <t>L =</t>
  </si>
  <si>
    <t>DAFTAR HADIR PERKULIAHAN DAN NILAI LABORATORIUM</t>
  </si>
  <si>
    <t>MINGGU KE</t>
  </si>
  <si>
    <t>N I L A I</t>
  </si>
  <si>
    <t>G =</t>
  </si>
  <si>
    <t xml:space="preserve">I = </t>
  </si>
  <si>
    <t>J =</t>
  </si>
  <si>
    <t>(jam)</t>
  </si>
  <si>
    <t>(menit)</t>
  </si>
  <si>
    <t>1hari = x2</t>
  </si>
  <si>
    <t>= 1x</t>
  </si>
  <si>
    <t>SETELAH AKHIR KULIAH PENGAJAR HARUS MENULISKAN RANGKUMAN YANG DISAMPAIKAN</t>
  </si>
  <si>
    <t>HARI</t>
  </si>
  <si>
    <t>JAM</t>
  </si>
  <si>
    <t>RANGKUMAN KULIAH</t>
  </si>
  <si>
    <t>PARAF</t>
  </si>
  <si>
    <t>PENGAJAR</t>
  </si>
  <si>
    <t>KETUA KELAS</t>
  </si>
  <si>
    <t>SENIN</t>
  </si>
  <si>
    <t>SELASA</t>
  </si>
  <si>
    <t>RABU</t>
  </si>
  <si>
    <t>KAMIS</t>
  </si>
  <si>
    <t>JUM'AT</t>
  </si>
  <si>
    <t>KELAS/ SMT</t>
  </si>
  <si>
    <t>KONTROL KEGIATAN</t>
  </si>
  <si>
    <t>SABTU</t>
  </si>
  <si>
    <t>No</t>
  </si>
  <si>
    <t>JURUSAN TEKNIK SIPIL - POLITEKNIK NEGERI JAKARTA</t>
  </si>
  <si>
    <t>Sigit Prasetyo</t>
  </si>
  <si>
    <t>&lt;=90' = 5x</t>
  </si>
  <si>
    <t>&gt;90' = 1 hari</t>
  </si>
  <si>
    <t>: 2002/ 2003</t>
  </si>
  <si>
    <t>JUMLAH HADIR</t>
  </si>
  <si>
    <t>MID</t>
  </si>
  <si>
    <t>FINAL</t>
  </si>
  <si>
    <t>POLITEKNIK NEGERI JAKARTA JURUSAN TEKNIK SIPIL</t>
  </si>
  <si>
    <t>Tanggal &amp; Tanda Tangan Pengajar</t>
  </si>
  <si>
    <t>No.</t>
  </si>
  <si>
    <t>L/ P</t>
  </si>
  <si>
    <t>310311002X</t>
  </si>
  <si>
    <t>Achmad Iskandar Z</t>
  </si>
  <si>
    <t>3103110263</t>
  </si>
  <si>
    <t>Heri Pratomo</t>
  </si>
  <si>
    <t>310311033Z</t>
  </si>
  <si>
    <t>Kun Hidayati</t>
  </si>
  <si>
    <t>310311037Y</t>
  </si>
  <si>
    <t>Moh Anwar M</t>
  </si>
  <si>
    <t>3103110424</t>
  </si>
  <si>
    <t>Rahman Sidik</t>
  </si>
  <si>
    <t>3103110488</t>
  </si>
  <si>
    <t>Rieko Rahadianto</t>
  </si>
  <si>
    <t>3103110499</t>
  </si>
  <si>
    <t>Rieky Diaransa Putra</t>
  </si>
  <si>
    <t>3103110684</t>
  </si>
  <si>
    <t>Sigit Wijayanto</t>
  </si>
  <si>
    <t>3103110607</t>
  </si>
  <si>
    <t>Yoppy R</t>
  </si>
  <si>
    <t>3103110034</t>
  </si>
  <si>
    <t>Adhi Widyanto</t>
  </si>
  <si>
    <t>310311007Z</t>
  </si>
  <si>
    <t>Andry Darussalam</t>
  </si>
  <si>
    <t>3103110303</t>
  </si>
  <si>
    <t>Hilda</t>
  </si>
  <si>
    <t>310311059Z</t>
  </si>
  <si>
    <t>Winarni</t>
  </si>
  <si>
    <t>3103110109</t>
  </si>
  <si>
    <t>Bagas Ario Pinandito</t>
  </si>
  <si>
    <t>3103110173</t>
  </si>
  <si>
    <t>Dwi Bayu Aji</t>
  </si>
  <si>
    <t>3103110186</t>
  </si>
  <si>
    <t>Elva Maria</t>
  </si>
  <si>
    <t>3103110393</t>
  </si>
  <si>
    <t>Iqbal Hussein</t>
  </si>
  <si>
    <t>3103110446</t>
  </si>
  <si>
    <t>Razzif Eka Darma</t>
  </si>
  <si>
    <t>310311067X</t>
  </si>
  <si>
    <t>3103110563</t>
  </si>
  <si>
    <t>Taufan Junees</t>
  </si>
  <si>
    <t>3103110585</t>
  </si>
  <si>
    <t>Wahyu Hidayat</t>
  </si>
  <si>
    <t>NAMA_</t>
  </si>
  <si>
    <t>Angka</t>
  </si>
  <si>
    <t>Huruf</t>
  </si>
  <si>
    <t>Tugas</t>
  </si>
  <si>
    <t>Nilai Akhir</t>
  </si>
  <si>
    <t>DAFTAR NILAI  AKHIR SEMESTER</t>
  </si>
  <si>
    <t>IP. RATA-RATA</t>
  </si>
  <si>
    <t>TAHUN / AKADEMIK</t>
  </si>
  <si>
    <t xml:space="preserve">: </t>
  </si>
  <si>
    <t>Final</t>
  </si>
  <si>
    <t>Mid</t>
  </si>
  <si>
    <t>Nilai</t>
  </si>
  <si>
    <t xml:space="preserve">:  </t>
  </si>
  <si>
    <t>: 2004 / 2005</t>
  </si>
  <si>
    <t>: II SIPIL 2 / 4 / SORE</t>
  </si>
  <si>
    <t>NIP 131</t>
  </si>
  <si>
    <t>II GEDUNG 1 /  PAGI</t>
  </si>
  <si>
    <t>4  ( EMPAT )</t>
  </si>
  <si>
    <t>Teknik Konstruksi GEDUNG</t>
  </si>
  <si>
    <t>DAFTAR NILAI AKHIR</t>
  </si>
  <si>
    <t>(MATA KULIAH TEORI)</t>
  </si>
  <si>
    <t>PROGRAM STUDI</t>
  </si>
  <si>
    <t>Teknik Konstruksi Gedung</t>
  </si>
  <si>
    <t>PROGRAM</t>
  </si>
  <si>
    <t>D-III/ D-IV</t>
  </si>
  <si>
    <t>KELAS</t>
  </si>
  <si>
    <t>SEMESTER</t>
  </si>
  <si>
    <t>NAMA PENGAJAR</t>
  </si>
  <si>
    <t>NILAI ANGKA</t>
  </si>
  <si>
    <t>NILAI HURUF</t>
  </si>
  <si>
    <t>NILAI PERBAIKAN (HER)</t>
  </si>
  <si>
    <t>TUGAS/ KEHADIRAN (30%)</t>
  </si>
  <si>
    <t>UJIAN TENGAH (30%)</t>
  </si>
  <si>
    <t>UJIAN AKHIR (40%)</t>
  </si>
  <si>
    <t>RATA-RATA</t>
  </si>
  <si>
    <t>REKAPITULASI:</t>
  </si>
  <si>
    <t xml:space="preserve">JUMLAH </t>
  </si>
  <si>
    <t>Depok,</t>
  </si>
  <si>
    <t>≥ 81 s/d 100 = A</t>
  </si>
  <si>
    <t>≥ 76 s/d &lt;81 = A-</t>
  </si>
  <si>
    <t>≥ 72 s/d &lt;76 =  B+</t>
  </si>
  <si>
    <t>≥ 68 s/d &lt;72 = B</t>
  </si>
  <si>
    <t>≥ 64 s/d &lt;68  = B-</t>
  </si>
  <si>
    <t>≥ 60 s/d &lt;64   = C+</t>
  </si>
  <si>
    <t>≥ 56 s/d &lt;60  = C</t>
  </si>
  <si>
    <t>≥ 41 s/d &lt;56  = D</t>
  </si>
  <si>
    <t>≥ 0 s/d &lt;41   = E</t>
  </si>
  <si>
    <t>NIP 131 909 186</t>
  </si>
  <si>
    <t>N/A</t>
  </si>
  <si>
    <t>JUMLAH</t>
  </si>
  <si>
    <t>DITERIMA ADM. JURUSAN</t>
  </si>
  <si>
    <t>TANGGAL</t>
  </si>
  <si>
    <t>(MATA KULIAH LABORATORIUM)</t>
  </si>
  <si>
    <t>KEHADIRAN (20%)</t>
  </si>
  <si>
    <t>UJIAN TULIS/_LISAN  (20%)</t>
  </si>
  <si>
    <t>KEAKTIFAN (30%)</t>
  </si>
  <si>
    <t>LAPORAN (30%)</t>
  </si>
  <si>
    <t>(MATA KULIAH PRAKTEK BENGKEL)</t>
  </si>
  <si>
    <t>KEHADIRAN/ PRAKTEK (70%)</t>
  </si>
  <si>
    <t>UJIAN TULIS/_LISAN  (10%)</t>
  </si>
  <si>
    <t>LAPORAN &amp; TUGAS (20%)</t>
  </si>
  <si>
    <r>
      <t>KET</t>
    </r>
    <r>
      <rPr>
        <b/>
        <sz val="12"/>
        <color indexed="12"/>
        <rFont val="Arial"/>
        <family val="2"/>
      </rPr>
      <t>* (NILAI HURUF)</t>
    </r>
  </si>
  <si>
    <r>
      <t>*</t>
    </r>
    <r>
      <rPr>
        <sz val="11"/>
        <rFont val="Arial"/>
        <family val="2"/>
      </rPr>
      <t>KETERANGAN DIISI NILAI HURUF FINAL</t>
    </r>
  </si>
  <si>
    <r>
      <t>≥</t>
    </r>
    <r>
      <rPr>
        <sz val="8.4"/>
        <rFont val="Arial"/>
        <family val="2"/>
      </rPr>
      <t xml:space="preserve"> </t>
    </r>
    <r>
      <rPr>
        <sz val="12"/>
        <rFont val="Arial"/>
        <family val="2"/>
      </rPr>
      <t>81 s/d 100 = A</t>
    </r>
  </si>
  <si>
    <t xml:space="preserve">:   </t>
  </si>
  <si>
    <t xml:space="preserve"> BRIAN AGUS SISTIANDI</t>
  </si>
  <si>
    <t>ADMINISTRASI  JURUSAN</t>
  </si>
  <si>
    <t>PIKET JURUSAN</t>
  </si>
  <si>
    <t>CATATAN :</t>
  </si>
  <si>
    <t>P =</t>
  </si>
  <si>
    <t xml:space="preserve">Pembimbing Akademik : </t>
  </si>
  <si>
    <t xml:space="preserve"> Ayu Silvana Arisana</t>
  </si>
  <si>
    <t xml:space="preserve"> Dian Dinihari</t>
  </si>
  <si>
    <t xml:space="preserve"> Fani Az Zahra</t>
  </si>
  <si>
    <t xml:space="preserve"> Jordy Viegas</t>
  </si>
  <si>
    <t xml:space="preserve"> Muhammad Helmi</t>
  </si>
  <si>
    <t xml:space="preserve"> Muhammad Imron</t>
  </si>
  <si>
    <t xml:space="preserve"> Mutya Fildzah Hanifati</t>
  </si>
  <si>
    <t xml:space="preserve"> Nindia Wahyu Rustanti</t>
  </si>
  <si>
    <t xml:space="preserve"> Rikki Sofyan Rizal</t>
  </si>
  <si>
    <t xml:space="preserve"> Riska Rahayu</t>
  </si>
  <si>
    <t xml:space="preserve"> Siska Dwi Jayanti</t>
  </si>
  <si>
    <t xml:space="preserve"> Syamsul Fadly</t>
  </si>
  <si>
    <t xml:space="preserve"> Tara Ayu Cendani</t>
  </si>
  <si>
    <t xml:space="preserve"> Theresia Agustine</t>
  </si>
  <si>
    <t xml:space="preserve"> Vini Fiandini</t>
  </si>
  <si>
    <t xml:space="preserve"> Wahyu Wijaya</t>
  </si>
  <si>
    <t xml:space="preserve"> LOLO INDRAWAN UJUNG</t>
  </si>
  <si>
    <t xml:space="preserve"> </t>
  </si>
  <si>
    <t xml:space="preserve"> Abdul Arif Amrulloh</t>
  </si>
  <si>
    <t xml:space="preserve"> Abdul Reza</t>
  </si>
  <si>
    <t xml:space="preserve"> Aida Guswan Hamid</t>
  </si>
  <si>
    <t xml:space="preserve"> Aldi Muhammad Faizal</t>
  </si>
  <si>
    <t xml:space="preserve"> Andhika Kesuma</t>
  </si>
  <si>
    <t xml:space="preserve"> Baharuddin Singgih S</t>
  </si>
  <si>
    <t xml:space="preserve"> Binta Ninda Mayseva Marrin</t>
  </si>
  <si>
    <t xml:space="preserve"> Chandra Septiadi</t>
  </si>
  <si>
    <t xml:space="preserve"> Danu Gangsar Samekto</t>
  </si>
  <si>
    <t xml:space="preserve"> Dhesna Cindra Bhumi</t>
  </si>
  <si>
    <t xml:space="preserve"> Edward Mangara</t>
  </si>
  <si>
    <t xml:space="preserve"> Fativa Indah Setyawanti</t>
  </si>
  <si>
    <t xml:space="preserve"> Ibnu Yusuf Prakoso</t>
  </si>
  <si>
    <t xml:space="preserve"> Meylia Astrid Monica</t>
  </si>
  <si>
    <t xml:space="preserve"> Mohammad Rachmad Ramdhani</t>
  </si>
  <si>
    <t xml:space="preserve"> Tiara Dwi Elfita</t>
  </si>
  <si>
    <t xml:space="preserve"> Tri Setiastomo</t>
  </si>
  <si>
    <t xml:space="preserve"> Aifania Martsanti</t>
  </si>
  <si>
    <t xml:space="preserve"> Alex Saputra</t>
  </si>
  <si>
    <t xml:space="preserve"> Amin Rais</t>
  </si>
  <si>
    <t xml:space="preserve"> Binsar Romario</t>
  </si>
  <si>
    <t xml:space="preserve"> Dicky Dharmawan</t>
  </si>
  <si>
    <t xml:space="preserve"> Efan Trisaktio</t>
  </si>
  <si>
    <t xml:space="preserve"> Ferry Hidayat</t>
  </si>
  <si>
    <t xml:space="preserve"> Fitri Eka Pratiwi</t>
  </si>
  <si>
    <t xml:space="preserve"> Ganesvara Jusa Katuuk</t>
  </si>
  <si>
    <t xml:space="preserve"> Hegi Hermawan Maulana</t>
  </si>
  <si>
    <t xml:space="preserve"> Herdian Yulianto</t>
  </si>
  <si>
    <t xml:space="preserve"> Hilmawan Yusuf</t>
  </si>
  <si>
    <t xml:space="preserve"> Ichsan Gaffar Faisal</t>
  </si>
  <si>
    <t xml:space="preserve"> Ikhlas Amzy</t>
  </si>
  <si>
    <t xml:space="preserve"> Ivana Eka Rosdyansyah</t>
  </si>
  <si>
    <t xml:space="preserve"> Jasana Kaban</t>
  </si>
  <si>
    <t xml:space="preserve"> Nabila Shabrina</t>
  </si>
  <si>
    <t xml:space="preserve"> Rafly Dwi Wijayanto</t>
  </si>
  <si>
    <t xml:space="preserve"> Rina Ratnasari</t>
  </si>
  <si>
    <t xml:space="preserve"> Sayid Agil Munawar</t>
  </si>
  <si>
    <t xml:space="preserve"> Yahya Surya Senjaya</t>
  </si>
  <si>
    <t xml:space="preserve"> Zatiya Nafisah</t>
  </si>
  <si>
    <t>KELAS/ SMT:</t>
  </si>
  <si>
    <t>MINGGU KE:</t>
  </si>
  <si>
    <t>Pembimbing Akademik</t>
  </si>
  <si>
    <t>KELAS/SEMESTER :</t>
  </si>
  <si>
    <t>TAHUN AKADEMIK :</t>
  </si>
  <si>
    <t>TANGGAL DITERIMA</t>
  </si>
  <si>
    <t xml:space="preserve"> Andini Wanudyaningrum</t>
  </si>
  <si>
    <t xml:space="preserve"> Andri Widhi Sasongko</t>
  </si>
  <si>
    <t xml:space="preserve"> Chandra Rama Setyadi</t>
  </si>
  <si>
    <t xml:space="preserve"> Dananto Rachman Latief</t>
  </si>
  <si>
    <t xml:space="preserve"> Dinar Asteria Permata Sari</t>
  </si>
  <si>
    <t xml:space="preserve"> Febrian Arianda</t>
  </si>
  <si>
    <t xml:space="preserve"> Feri Suryanto</t>
  </si>
  <si>
    <t xml:space="preserve"> Gigih Muslim Prayogo</t>
  </si>
  <si>
    <t xml:space="preserve"> Harris Fadhilah Hutama</t>
  </si>
  <si>
    <t xml:space="preserve"> Hendro Hadiyatmo</t>
  </si>
  <si>
    <t xml:space="preserve"> Ikhrama Yoga Lubis</t>
  </si>
  <si>
    <t xml:space="preserve"> Kukuh Aryo Sadewo</t>
  </si>
  <si>
    <t xml:space="preserve"> Muhammad Arief Rahman</t>
  </si>
  <si>
    <t xml:space="preserve"> Muhammad Rezadiandra</t>
  </si>
  <si>
    <t xml:space="preserve"> Nindia Andani Indraningtyas</t>
  </si>
  <si>
    <t xml:space="preserve"> Okky Irawan</t>
  </si>
  <si>
    <t xml:space="preserve"> Riza Setia Nurhuda</t>
  </si>
  <si>
    <t xml:space="preserve"> Septian Ibnu Pramono</t>
  </si>
  <si>
    <t xml:space="preserve"> Sugeng Pambudi Utomo</t>
  </si>
  <si>
    <t xml:space="preserve"> Talita Amanda Putri</t>
  </si>
  <si>
    <t xml:space="preserve"> Ufia Arba Dzukhron</t>
  </si>
  <si>
    <t xml:space="preserve"> Mohamad Ibnu</t>
  </si>
  <si>
    <t xml:space="preserve">   Claresta Hilary</t>
  </si>
  <si>
    <t>Mochamad Fauzan Aziman</t>
  </si>
  <si>
    <t>Bintang Pratama</t>
  </si>
  <si>
    <t>Chandra Gunawan</t>
  </si>
  <si>
    <t>Chika Klarissa</t>
  </si>
  <si>
    <t>Dhika Fikadila</t>
  </si>
  <si>
    <t>Dimas Sri Kuncoro</t>
  </si>
  <si>
    <t>Dzikri Furqoni Arief</t>
  </si>
  <si>
    <t>Fathon Darmawan</t>
  </si>
  <si>
    <t>Handi Rahmadiansyah</t>
  </si>
  <si>
    <t>Indra Jati Setiawan</t>
  </si>
  <si>
    <t>Irfan Ramadhan</t>
  </si>
  <si>
    <t>Khuraim Ziyad Assady</t>
  </si>
  <si>
    <t>Mayrizka Jeshinta Devi</t>
  </si>
  <si>
    <t>Mochamad Iqbal Syaiful Ghani</t>
  </si>
  <si>
    <t>Rangga Algavis Nurhadinta</t>
  </si>
  <si>
    <t>Reynaldo Sihite</t>
  </si>
  <si>
    <t>Rifqi Adhikara</t>
  </si>
  <si>
    <t>Romi Surya Anggada</t>
  </si>
  <si>
    <t>Santyaya Baktiwira</t>
  </si>
  <si>
    <t>Septian Maulana Haryadi</t>
  </si>
  <si>
    <t>Seruni Marthadiana</t>
  </si>
  <si>
    <t>Wulan Putri Permatasari</t>
  </si>
  <si>
    <t>Ahmad Iman Setyono</t>
  </si>
  <si>
    <t>Anissa Ayu Mumpuni</t>
  </si>
  <si>
    <t>Bendhova</t>
  </si>
  <si>
    <t>Damayanti</t>
  </si>
  <si>
    <t>Dimas Wibowo</t>
  </si>
  <si>
    <t>Erwin Lawrence Simangunsong</t>
  </si>
  <si>
    <t>Fathonah Hasanatyaningrum Wardhani</t>
  </si>
  <si>
    <t>Firdania Syafitri</t>
  </si>
  <si>
    <t>Kriswinharsenn Caesar Sangkakala</t>
  </si>
  <si>
    <t>Matthew Rizky</t>
  </si>
  <si>
    <t>Maulidya Khoirunnisa</t>
  </si>
  <si>
    <t>Rahayu Werdiningsih</t>
  </si>
  <si>
    <t>Rizki Purnama</t>
  </si>
  <si>
    <t>Shoffan Agus Thoriq</t>
  </si>
  <si>
    <t>Sisilya Parameswary</t>
  </si>
  <si>
    <t>Therio Surya Maeza Putra</t>
  </si>
  <si>
    <t>Yosafat Chrisandhi Wardhana</t>
  </si>
  <si>
    <t>Yudha Hadie Irawan</t>
  </si>
  <si>
    <t>: 2013/ 2014</t>
  </si>
  <si>
    <t>: 3 ( TIGA )</t>
  </si>
  <si>
    <t>: D-IV JLN TOL  / PAGI</t>
  </si>
  <si>
    <t>Achmad Zaki Zulkarnain</t>
  </si>
  <si>
    <t xml:space="preserve">Abdullah </t>
  </si>
  <si>
    <t>Arifan</t>
  </si>
  <si>
    <t>Ahmad Ryandika</t>
  </si>
  <si>
    <t>Ai Rohmah</t>
  </si>
  <si>
    <t>Dimas Eko Saputro</t>
  </si>
  <si>
    <t>Alam Setyoaji</t>
  </si>
  <si>
    <t>Ahmad Syafari</t>
  </si>
  <si>
    <t>Alwan Wicaksono</t>
  </si>
  <si>
    <t>Erizal</t>
  </si>
  <si>
    <t>Andri Adiyatno</t>
  </si>
  <si>
    <t>Arif Rahmansyah</t>
  </si>
  <si>
    <t>Ghea Gardita Zoraya Viedra</t>
  </si>
  <si>
    <t>Azima Rahmah</t>
  </si>
  <si>
    <t>Annisa Qodrianingtyas</t>
  </si>
  <si>
    <t>Arini Dwi Nugriyanti</t>
  </si>
  <si>
    <t>Detia Farah Ghina</t>
  </si>
  <si>
    <t>Boy Bolan Habeahan</t>
  </si>
  <si>
    <t>Dica Rosmyanto</t>
  </si>
  <si>
    <t>Chandra Prenata Putra</t>
  </si>
  <si>
    <t>Dea Eria Karin Ridart</t>
  </si>
  <si>
    <t>Karina Ika Tantri</t>
  </si>
  <si>
    <t>Enggar Alifani</t>
  </si>
  <si>
    <t>Donny Widiyatmoko</t>
  </si>
  <si>
    <t>Ester Arina Wardani</t>
  </si>
  <si>
    <t>Lutfi Ramadhan</t>
  </si>
  <si>
    <t>Fakri Zia Ahmad Riyanto</t>
  </si>
  <si>
    <t>Dwi Setiawati</t>
  </si>
  <si>
    <t>Fira Febryanti</t>
  </si>
  <si>
    <t>Meydiana Citra Utami</t>
  </si>
  <si>
    <t>Gina Fitriani Ayu Musheny</t>
  </si>
  <si>
    <t>Erma Ningsih Evikasari</t>
  </si>
  <si>
    <t>Gian Farhandika</t>
  </si>
  <si>
    <t>Mirza Vidyani</t>
  </si>
  <si>
    <t>Iskandar Maulana</t>
  </si>
  <si>
    <t>Hendrik Jonathan Sitorus</t>
  </si>
  <si>
    <t>Mohamad Ziaurrahman</t>
  </si>
  <si>
    <t>Kartika Candra Dewi</t>
  </si>
  <si>
    <t>Faris Raihansyah</t>
  </si>
  <si>
    <t>Hesti Yuniastuti</t>
  </si>
  <si>
    <t>Muhamad Mahesa</t>
  </si>
  <si>
    <t>Mardanny</t>
  </si>
  <si>
    <t>Fathiya Amatullah</t>
  </si>
  <si>
    <t>Ica Elvianti</t>
  </si>
  <si>
    <t>Muhamad Naufal Rachman</t>
  </si>
  <si>
    <t>Muhamad Triadi</t>
  </si>
  <si>
    <t>Faulika Dinari</t>
  </si>
  <si>
    <t>Ilham Syahidul Akbar</t>
  </si>
  <si>
    <t>Niken Fidiasty</t>
  </si>
  <si>
    <t>Nur Asih</t>
  </si>
  <si>
    <t>Fitra Adina</t>
  </si>
  <si>
    <t>Mohamad Ferdiansyah</t>
  </si>
  <si>
    <t>Nur Halimah Tussa'Diyah</t>
  </si>
  <si>
    <t>Puspita Kinasih</t>
  </si>
  <si>
    <t>Martindo Gita Dwi Putra</t>
  </si>
  <si>
    <t>Muhammad Fahdi Chaerudin</t>
  </si>
  <si>
    <t>Reynaldi Prayogi</t>
  </si>
  <si>
    <t>Muhamad Nuriman Alfaraqy</t>
  </si>
  <si>
    <t>Ramadhanty Saputri</t>
  </si>
  <si>
    <t>Salma Karimah</t>
  </si>
  <si>
    <t>Nur Afwani Widhiyanto</t>
  </si>
  <si>
    <t>Niken Ayu Fatimah</t>
  </si>
  <si>
    <t xml:space="preserve">Seto Bagaskoro </t>
  </si>
  <si>
    <t>Ovie Asih Fadillah</t>
  </si>
  <si>
    <t>Raden Nur Muhammad Mardiansyah</t>
  </si>
  <si>
    <t>Siti Masitoch Fitri Lestary</t>
  </si>
  <si>
    <t xml:space="preserve">Syaepul Malik </t>
  </si>
  <si>
    <t>Recky Dwi Prasetyo</t>
  </si>
  <si>
    <t>Rheza Ari Mardika</t>
  </si>
  <si>
    <t>Syamsul Rijal</t>
  </si>
  <si>
    <t>Tamara Puspita Ayu</t>
  </si>
  <si>
    <t>Rizki Oktaviani</t>
  </si>
  <si>
    <t>Umar Alfaruqi Abdurrahman</t>
  </si>
  <si>
    <t>Yonda Eko Prasetyo</t>
  </si>
  <si>
    <t>Yogis Nur Ismayadi</t>
  </si>
  <si>
    <t>Wawan Darmawan</t>
  </si>
  <si>
    <t>Zulfi Ardha</t>
  </si>
  <si>
    <t>Syahrul Romdoni</t>
  </si>
  <si>
    <t>Zahratul Hayati</t>
  </si>
  <si>
    <t>Windy Yulianti</t>
  </si>
  <si>
    <t>Aditya Pratama Putra</t>
  </si>
  <si>
    <t>Achmad Ramadhoni Dwi Putranto</t>
  </si>
  <si>
    <t>Adi Nugroho Atmadi Putera</t>
  </si>
  <si>
    <t>Adella Ridha Juliana</t>
  </si>
  <si>
    <t>Andina Widyawati</t>
  </si>
  <si>
    <t>Andhika Jafran Byakta</t>
  </si>
  <si>
    <t>Adrian Hafiz Fajar Ramadhan</t>
  </si>
  <si>
    <t>Bagas Naufal Alfathan</t>
  </si>
  <si>
    <t>Annisa Nurjana Khanza</t>
  </si>
  <si>
    <t>Afif Achmad Sena</t>
  </si>
  <si>
    <t>Devira Rizka Finni</t>
  </si>
  <si>
    <t>Diah Fitrani Amalia</t>
  </si>
  <si>
    <t>Bagus Rulianto</t>
  </si>
  <si>
    <t>Danya Immaria</t>
  </si>
  <si>
    <t>Dinis Aulia Rahmah</t>
  </si>
  <si>
    <t>Dimas Fajriansyah Adi Restu</t>
  </si>
  <si>
    <t>Dega Setyawan Hadi</t>
  </si>
  <si>
    <t>Dinar Dwi Apriyanti</t>
  </si>
  <si>
    <t>Elisa Senja Mawarni</t>
  </si>
  <si>
    <t>Detta Pristanti</t>
  </si>
  <si>
    <t>Dita Riskyani</t>
  </si>
  <si>
    <t>Fadhilah Rusydah</t>
  </si>
  <si>
    <t>Hadi Farhan</t>
  </si>
  <si>
    <t>Dini Nurhidayah</t>
  </si>
  <si>
    <t>Eka Satria Aulia</t>
  </si>
  <si>
    <t>Farhanah Nabilah</t>
  </si>
  <si>
    <t>Irghina Nabilah Sari</t>
  </si>
  <si>
    <t>Fitriana Eka Puspa</t>
  </si>
  <si>
    <t>Kristanti Apriwanda Purba</t>
  </si>
  <si>
    <t>Haekal Rifky Mubarrak</t>
  </si>
  <si>
    <t>Miftahul Ulum</t>
  </si>
  <si>
    <t>Gina Yustina</t>
  </si>
  <si>
    <t>Muhamad Jaelani Dahlan</t>
  </si>
  <si>
    <t>Irfan Hari Ispandana</t>
  </si>
  <si>
    <t>Muhammad Alvin Barikly</t>
  </si>
  <si>
    <t>Hana Inas Tasya</t>
  </si>
  <si>
    <t>Muhammad Arief Dhaifullah Utomo</t>
  </si>
  <si>
    <t>Khairun Nizhom Kadavi</t>
  </si>
  <si>
    <t>Muhammad Naufal Ziyad</t>
  </si>
  <si>
    <t>Junita Indriati Marito</t>
  </si>
  <si>
    <t>Muhammad Farhan</t>
  </si>
  <si>
    <t>Melda Talitha</t>
  </si>
  <si>
    <t>Mutiara Hildadien Ningharyana</t>
  </si>
  <si>
    <t>Muhammad Hanif</t>
  </si>
  <si>
    <t>Muhamad Zulhilmi</t>
  </si>
  <si>
    <t>Muhammad Bayu Subagja</t>
  </si>
  <si>
    <t>Muhammad Rhama Try Putra</t>
  </si>
  <si>
    <t>Muhammad Akbar Dwi Gumelar</t>
  </si>
  <si>
    <t>Naufal Haryandi Ahmad</t>
  </si>
  <si>
    <t>Naufan Dendy Pratama</t>
  </si>
  <si>
    <t>Muhammad Idham Pane</t>
  </si>
  <si>
    <t>Raden Yudityo Afri Adji</t>
  </si>
  <si>
    <t>Ratih Dewi Rodhiah</t>
  </si>
  <si>
    <t>Ning Baizura Syafila Sukma</t>
  </si>
  <si>
    <t>Nova Luhur Drajati</t>
  </si>
  <si>
    <t>Rika Aprilya Chestisza</t>
  </si>
  <si>
    <t>Rehan Muslim</t>
  </si>
  <si>
    <t>Nyimas Tazkiah Muharomah</t>
  </si>
  <si>
    <t>Panji Senopati</t>
  </si>
  <si>
    <t>Rizky Hidayatullah</t>
  </si>
  <si>
    <t>Rafly Rahmanda</t>
  </si>
  <si>
    <t>Pawaztris</t>
  </si>
  <si>
    <t>Saputra Ilyas</t>
  </si>
  <si>
    <t>Rifdah Abiyyah</t>
  </si>
  <si>
    <t>Riantino Oktoprima</t>
  </si>
  <si>
    <t>Syafira Ulfah</t>
  </si>
  <si>
    <t>Sabilal Alief Ramadhan</t>
  </si>
  <si>
    <t>Riski Indriyanto</t>
  </si>
  <si>
    <t>Rifqi Hawari</t>
  </si>
  <si>
    <t>Syifa Nur Annisa</t>
  </si>
  <si>
    <t>Syafira Ramadhanti</t>
  </si>
  <si>
    <t>Seira Diwama Cathelina</t>
  </si>
  <si>
    <t>Siti Shafira Istighfarin</t>
  </si>
  <si>
    <t>Teo Jasmanto</t>
  </si>
  <si>
    <t>Tiara Ardya Reska</t>
  </si>
  <si>
    <t>Vinny Aviyani</t>
  </si>
  <si>
    <t>Soneka Novitasari</t>
  </si>
  <si>
    <t>Tina Oktaviani</t>
  </si>
  <si>
    <t>Zahara Tunnur</t>
  </si>
  <si>
    <t>Theo Bona Parsaulian Nababan</t>
  </si>
  <si>
    <t>Vina Malinda</t>
  </si>
  <si>
    <t>Yuda Dwi Yulian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</si>
  <si>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</si>
  <si>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</si>
  <si>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</si>
  <si>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</si>
  <si>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</si>
  <si>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</si>
  <si>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</si>
  <si>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</si>
  <si>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</si>
  <si>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</si>
  <si>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</si>
  <si>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</si>
  <si>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</si>
  <si>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</si>
  <si>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</si>
  <si>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</si>
  <si>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</si>
  <si>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</si>
  <si>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</si>
  <si>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</si>
  <si>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</si>
  <si>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</si>
  <si>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</si>
  <si>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</si>
  <si>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</si>
  <si>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</si>
  <si>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</si>
  <si>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</si>
  <si>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</si>
  <si>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</si>
  <si>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</si>
  <si>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</si>
  <si>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</si>
  <si>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</si>
  <si>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</si>
  <si>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</si>
  <si>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</si>
  <si>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</si>
  <si>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Aidya Firdauzha Maerast</t>
  </si>
  <si>
    <t>Awalia Nada Audina</t>
  </si>
  <si>
    <t>Bagus Setiadi</t>
  </si>
  <si>
    <t>Bella Septiantika</t>
  </si>
  <si>
    <t>Burhan Hasyim Iskandar</t>
  </si>
  <si>
    <t>Daniel Fariz</t>
  </si>
  <si>
    <t>Devi Estralita</t>
  </si>
  <si>
    <t>Dita Trinoviyanti</t>
  </si>
  <si>
    <t>Fitriana Marwanti</t>
  </si>
  <si>
    <t>Galen Tanjung</t>
  </si>
  <si>
    <t>Gina Hajiamami</t>
  </si>
  <si>
    <t>Iftinan Paduani Lehen</t>
  </si>
  <si>
    <t>Jihan Ramadhan</t>
  </si>
  <si>
    <t>Kartika Dani Lestari</t>
  </si>
  <si>
    <t>Muhammad Dimas Bastiantoro</t>
  </si>
  <si>
    <t>Niken Arya Putti</t>
  </si>
  <si>
    <t>Nisrina Nur Apni Mumtaz</t>
  </si>
  <si>
    <t>Nurul Fajriyanti</t>
  </si>
  <si>
    <t>Rihadi Achsani Takwim</t>
  </si>
  <si>
    <t>Ufiya Fajri Gani</t>
  </si>
  <si>
    <t>Windy Rika Amalia</t>
  </si>
  <si>
    <t>KELAS/ SEMESTER :  4 TOL/ 8++</t>
  </si>
  <si>
    <t>KELAS/ SEMESTER :  4 TOL/ 8+</t>
  </si>
  <si>
    <t>KELAS/ SEMESTER :  4 TOL/ 8+++</t>
  </si>
  <si>
    <t>WARNA  PINK</t>
  </si>
  <si>
    <t>KELAS/ SEMESTER :  4 PJJ/ 8+</t>
  </si>
  <si>
    <t>KELAS/ SEMESTER :  4 PJJ/ 8++</t>
  </si>
  <si>
    <t>SEMESTER GANJIL TAHUN AKADEMIK 2014 / 2015</t>
  </si>
  <si>
    <t>Billy Septanto Syamsumarno</t>
  </si>
  <si>
    <t>Fahd Ashri Bayuarasy</t>
  </si>
  <si>
    <t>SEMESTER :  3   (TIGA)</t>
  </si>
  <si>
    <t>Mitha Ardiana Eka Putri</t>
  </si>
  <si>
    <t>Nasha Chaerunisya</t>
  </si>
  <si>
    <t>Kumara Gadri Fataha</t>
  </si>
  <si>
    <t>Bintang Muhammad Aliefseptiawan</t>
  </si>
  <si>
    <t>Giska Oriza</t>
  </si>
  <si>
    <t>Rico Fateh Saifullah</t>
  </si>
  <si>
    <t xml:space="preserve"> AMA MUTTAHIZI AHADAN A</t>
  </si>
  <si>
    <t xml:space="preserve"> ANDRIANSYAH</t>
  </si>
  <si>
    <t xml:space="preserve"> DELPHINO YUGARA HAFIDZ</t>
  </si>
  <si>
    <t xml:space="preserve"> DENNA ERIZKA</t>
  </si>
  <si>
    <t xml:space="preserve"> DHIKA HARRYADI LAKITAN</t>
  </si>
  <si>
    <t xml:space="preserve"> HANUM GUSBIY W</t>
  </si>
  <si>
    <t xml:space="preserve"> HILMAN ARIEF RAMADHAN</t>
  </si>
  <si>
    <t xml:space="preserve"> HILMI AZIS</t>
  </si>
  <si>
    <t xml:space="preserve"> IAN RICO ANDREAS RICARDO</t>
  </si>
  <si>
    <t xml:space="preserve"> MOHAMMAD ARFAN</t>
  </si>
  <si>
    <t xml:space="preserve"> MOHAMAD FAUZAN KASYFI</t>
  </si>
  <si>
    <t xml:space="preserve"> MUHAMMAD ANUGRAH SETYAWAN</t>
  </si>
  <si>
    <t xml:space="preserve"> NUR AIDA AULIA</t>
  </si>
  <si>
    <t xml:space="preserve"> RUSDY FITRAJI</t>
  </si>
  <si>
    <t xml:space="preserve"> SAALI WIRANA</t>
  </si>
  <si>
    <t xml:space="preserve"> SETYO AJI PURNOMO SIDI</t>
  </si>
  <si>
    <t xml:space="preserve"> SUCI AYU W</t>
  </si>
  <si>
    <t xml:space="preserve"> SYAHRUM ALAMS</t>
  </si>
  <si>
    <t xml:space="preserve"> TEMI ARIATI BUDI</t>
  </si>
  <si>
    <t xml:space="preserve"> ZAHID NURCAHYO</t>
  </si>
  <si>
    <t xml:space="preserve"> ZAKIAH MUTIA</t>
  </si>
  <si>
    <t xml:space="preserve"> MUHAMMAD OKI</t>
  </si>
  <si>
    <t xml:space="preserve"> AGUS TRI ATMOJO</t>
  </si>
  <si>
    <t xml:space="preserve"> AFRIZAL ARDIANSYAH</t>
  </si>
  <si>
    <t xml:space="preserve"> ADDY RUSTONO</t>
  </si>
  <si>
    <t xml:space="preserve"> AJENG HESTI RIANI</t>
  </si>
  <si>
    <t xml:space="preserve"> ALFIAN AMIN SAPUTRA</t>
  </si>
  <si>
    <t xml:space="preserve"> ALFIE NAJMIE</t>
  </si>
  <si>
    <t xml:space="preserve"> ANISA RIFQI</t>
  </si>
  <si>
    <t xml:space="preserve"> AULIA RAHMAH</t>
  </si>
  <si>
    <t xml:space="preserve"> GERALD TANJUNG</t>
  </si>
  <si>
    <t xml:space="preserve"> JULIAWATI BONITA</t>
  </si>
  <si>
    <t xml:space="preserve"> MARTIKA FITRI YURIANTONO</t>
  </si>
  <si>
    <t xml:space="preserve"> MUHAMMAD BIB SEPTIYANA</t>
  </si>
  <si>
    <t xml:space="preserve"> MUHAMMAD SARAJEVO</t>
  </si>
  <si>
    <t xml:space="preserve"> RIZKY ARDIKA RUSADI</t>
  </si>
  <si>
    <t xml:space="preserve"> AHMAD SYIBLI QUSYAIRI</t>
  </si>
  <si>
    <t xml:space="preserve"> A'id Fawwaz</t>
  </si>
  <si>
    <t xml:space="preserve"> FUAD NAJI  </t>
  </si>
  <si>
    <t>KLS :    TKGL / SIANG</t>
  </si>
  <si>
    <t>KLS :   MKL / SIANG</t>
  </si>
  <si>
    <t>Muhamad Muslim</t>
  </si>
  <si>
    <t>KELAS/ SEMESTER :  4 TOL/ 8++++</t>
  </si>
  <si>
    <t>KELAS/ SEMESTER :  4 PJJ/ 8+++</t>
  </si>
  <si>
    <t>SENIN/ / 24 AGUST 15</t>
  </si>
  <si>
    <t>SELASA/ 25 AGUST 15</t>
  </si>
  <si>
    <t>RABU / 26 AGUST 15</t>
  </si>
  <si>
    <t>KAMIS /  27 AGUST 15</t>
  </si>
  <si>
    <t>JUM'AT/ 28 AGUST 15</t>
  </si>
  <si>
    <t>SABTU,/ 29 AGUST 15</t>
  </si>
  <si>
    <t>SEMESTER :  3   ( TIGA )</t>
  </si>
  <si>
    <t>2015/2016</t>
  </si>
  <si>
    <t>Achmad Fachriansyah</t>
  </si>
  <si>
    <t>Abner Krishnafahmi Rauben</t>
  </si>
  <si>
    <t>Aditya Pratama Windyasto</t>
  </si>
  <si>
    <t>Achmad Sofian</t>
  </si>
  <si>
    <t>Alifah Ginanjar</t>
  </si>
  <si>
    <t>Angelina Febriyanti</t>
  </si>
  <si>
    <t>Aisha Adawiya</t>
  </si>
  <si>
    <t>Alus Wulandari</t>
  </si>
  <si>
    <t>Anindito</t>
  </si>
  <si>
    <t>Asep Saepul Anwar</t>
  </si>
  <si>
    <t>Andi Setiawan</t>
  </si>
  <si>
    <t>Anisa Nindya Apsari</t>
  </si>
  <si>
    <t xml:space="preserve">Bellamcanda Herlia Uljanah </t>
  </si>
  <si>
    <t>Azzukhrufi Fadhli Zaini</t>
  </si>
  <si>
    <t>Fahmi Alkaf</t>
  </si>
  <si>
    <t>Dwi Pamuji Bagaskara</t>
  </si>
  <si>
    <t>Bagas Purwantono Nugroho</t>
  </si>
  <si>
    <t>Fathia Robiyatul Adawiyah</t>
  </si>
  <si>
    <t>Fahriar Kusuma Dwi Cahyo</t>
  </si>
  <si>
    <t>Devina Novianingsih</t>
  </si>
  <si>
    <t>Febitri Rahmasani</t>
  </si>
  <si>
    <t>Ganang Refadana</t>
  </si>
  <si>
    <t>Emma Isnaeni</t>
  </si>
  <si>
    <t>Hilman Riadhi Prayogo</t>
  </si>
  <si>
    <t>Hidayat Saputra Gustiansyah</t>
  </si>
  <si>
    <t>Indah Mardiana</t>
  </si>
  <si>
    <t>Ika Rahma Ahdini</t>
  </si>
  <si>
    <t>Fajri Zuwito</t>
  </si>
  <si>
    <t>Mauidhoh Khasanah</t>
  </si>
  <si>
    <t>Josua Sijabat</t>
  </si>
  <si>
    <t>Indah Damayanti</t>
  </si>
  <si>
    <t>Mega Selviana</t>
  </si>
  <si>
    <t>Kaditha Boyan Kusuma Wardani</t>
  </si>
  <si>
    <t>Innesa Fara Andini</t>
  </si>
  <si>
    <t>Mochamad Nur Hidayat</t>
  </si>
  <si>
    <t>Irti Simanjorang</t>
  </si>
  <si>
    <t>Mohmammad Dzia Ul Haq</t>
  </si>
  <si>
    <t>Muhamad Rajib Siddiq</t>
  </si>
  <si>
    <t>Keynal</t>
  </si>
  <si>
    <t>Muhammad Stevan Chrismanu</t>
  </si>
  <si>
    <t>Muhamad Rizki</t>
  </si>
  <si>
    <t>Revhian Kamil Prathama</t>
  </si>
  <si>
    <t>Muri Dwi Septian</t>
  </si>
  <si>
    <t>Muttaqin</t>
  </si>
  <si>
    <t>Nadia Shofi Khairunnisa</t>
  </si>
  <si>
    <t>Ricco Audryan Christopher</t>
  </si>
  <si>
    <t>Niken Ayu Hapsari</t>
  </si>
  <si>
    <t>Regita Pramesti</t>
  </si>
  <si>
    <t>Ricky Cristiyanto</t>
  </si>
  <si>
    <t>Noviasari</t>
  </si>
  <si>
    <t>Rozi Septianda Nasution</t>
  </si>
  <si>
    <t>Putra Ilu Setyawan</t>
  </si>
  <si>
    <t>Rohmi Tsabit</t>
  </si>
  <si>
    <t>Ryan Fauzi</t>
  </si>
  <si>
    <t>Rhiskha Setyonengrum</t>
  </si>
  <si>
    <t>Shabrina Nandaprasetya</t>
  </si>
  <si>
    <t>Titis Ayu Anjani</t>
  </si>
  <si>
    <t>Rian Darmawan</t>
  </si>
  <si>
    <t>Vana Melinda Rizki</t>
  </si>
  <si>
    <t>Rina Fatimah Agustin</t>
  </si>
  <si>
    <t>Try Nurhakim Sarip</t>
  </si>
  <si>
    <t>Yasmin Pratiwi Zahra</t>
  </si>
  <si>
    <t>Yoga Prastya</t>
  </si>
  <si>
    <t>Yosafat Hadi Putra</t>
  </si>
  <si>
    <t>Imam Hariadi Sasongko, S.T., M.M., M.B.A.</t>
  </si>
  <si>
    <t>Pratikto, S.T., M.Si.</t>
  </si>
  <si>
    <t>Achmad Mukholik</t>
  </si>
  <si>
    <t>Adji Raka Saputra</t>
  </si>
  <si>
    <t>Ahmad Ghulam Ibadullah</t>
  </si>
  <si>
    <t>Aditya Hendric Nur Prasetyo</t>
  </si>
  <si>
    <t>Andi Naufal Zaqie Ashari</t>
  </si>
  <si>
    <t>Aldi Yanto</t>
  </si>
  <si>
    <t>Andika Setya Ramadhan</t>
  </si>
  <si>
    <t>Ananta Rizky Prawira</t>
  </si>
  <si>
    <t>Anneesha Fairuz</t>
  </si>
  <si>
    <t>Aprilia Tenia Nuraini</t>
  </si>
  <si>
    <t>Atika Dalima Vurry</t>
  </si>
  <si>
    <t>Bayu Widianto</t>
  </si>
  <si>
    <t>Aqidatul Izzah</t>
  </si>
  <si>
    <t>Atika Rizoda Putri</t>
  </si>
  <si>
    <t>Debby Puji Lestari</t>
  </si>
  <si>
    <t>Denaldy Rafid Ramadhan</t>
  </si>
  <si>
    <t>Dita Atria Pramesti</t>
  </si>
  <si>
    <t>Dessy Indriyanti</t>
  </si>
  <si>
    <t>Euis Patimah</t>
  </si>
  <si>
    <t>Erdianto Pratama</t>
  </si>
  <si>
    <t>Fathina Ammaturrahim</t>
  </si>
  <si>
    <t>Faishal Zaid Rizqullah</t>
  </si>
  <si>
    <t>Fathur Ferdiansyah</t>
  </si>
  <si>
    <t>Febby Dwiyanti Afriyani</t>
  </si>
  <si>
    <t>Gabal Elma Arief</t>
  </si>
  <si>
    <t>Figih Rahmadiyanti</t>
  </si>
  <si>
    <t>Hafizh Bimo Wicaksono</t>
  </si>
  <si>
    <t>Grace Irenne Bujung</t>
  </si>
  <si>
    <t>Gisela Triana Putri</t>
  </si>
  <si>
    <t>Hannan Abhimanyu</t>
  </si>
  <si>
    <t>Hasyim Abdul Jabbar</t>
  </si>
  <si>
    <t>Idrus</t>
  </si>
  <si>
    <t>Imam Wafa</t>
  </si>
  <si>
    <t>Lenny Indriyani</t>
  </si>
  <si>
    <t>Lolla Suryani Pratiwi</t>
  </si>
  <si>
    <t>Mega Safitri</t>
  </si>
  <si>
    <t>Melatifani</t>
  </si>
  <si>
    <t>Mohamad Fachry Ramadhan</t>
  </si>
  <si>
    <t>Muhammad Arif Wicaksono</t>
  </si>
  <si>
    <t>Muhamad Rapi Aditiyan</t>
  </si>
  <si>
    <t>Muhammad Fakhry</t>
  </si>
  <si>
    <t>Muhammad Abdillah Nasution</t>
  </si>
  <si>
    <t>Muhammad Shofaruddin</t>
  </si>
  <si>
    <t>Putri Silowati</t>
  </si>
  <si>
    <t>Ratna Ayu Aulia</t>
  </si>
  <si>
    <t>Muhammad Iqbal Pratama</t>
  </si>
  <si>
    <t>Rika Dwi Utami</t>
  </si>
  <si>
    <t>Rauyan Fauzi</t>
  </si>
  <si>
    <t>Rina Septiani Lestari</t>
  </si>
  <si>
    <t>Rexy Matius Reinhart</t>
  </si>
  <si>
    <t>Ragil Tri Laksono Pamungkas</t>
  </si>
  <si>
    <t>Rizky Maya Sari</t>
  </si>
  <si>
    <t>Riany Sudono</t>
  </si>
  <si>
    <t>Rudi Martahi Nauli Siringoringo</t>
  </si>
  <si>
    <t>Rohani</t>
  </si>
  <si>
    <t>Salma Adrea Ramadhiani</t>
  </si>
  <si>
    <t>Sri Anggar Kasih</t>
  </si>
  <si>
    <t>Yuda Hagai</t>
  </si>
  <si>
    <t>Tri Wahyu Mardianto</t>
  </si>
  <si>
    <t>Yunia Damayanti</t>
  </si>
  <si>
    <t>PEMBAGIAN KELAS DAN PROGRAM STUDI D-IV KONSTRUKSI BANGUNAN GEDUNG</t>
  </si>
  <si>
    <t>Abdul Rasyid</t>
  </si>
  <si>
    <t>Adita Devania</t>
  </si>
  <si>
    <t>Adhitya Hutomo Priambodo</t>
  </si>
  <si>
    <t>Ahmad Ghozi Amrullah</t>
  </si>
  <si>
    <t>Ahmad Rafi Syahar</t>
  </si>
  <si>
    <t>Annisaa Dina Puspita Dewi</t>
  </si>
  <si>
    <t>Anggi Savela Nurta Maharani</t>
  </si>
  <si>
    <t>Apry Ridhuan Bakastri</t>
  </si>
  <si>
    <t>Anugrah Septian Putra Hutama</t>
  </si>
  <si>
    <t>Bagas Prawiro Dwiputranto</t>
  </si>
  <si>
    <t>Chaerunisa Windarti</t>
  </si>
  <si>
    <t>Ferdin Satria Anggriawan</t>
  </si>
  <si>
    <t>Dennis Yudha Praditya</t>
  </si>
  <si>
    <t>Fitria</t>
  </si>
  <si>
    <t>Hanan Yurizka</t>
  </si>
  <si>
    <t>I Gusti Ayu Anjarista Riana</t>
  </si>
  <si>
    <t>Ichsan Maulana</t>
  </si>
  <si>
    <t>Ikhtiar Rahmansyah</t>
  </si>
  <si>
    <t>Juergen Bonihasian Joshua K.
Andris</t>
  </si>
  <si>
    <t>Jimmy</t>
  </si>
  <si>
    <t>Muhammad Ainul Yaqin
 Hamidullah</t>
  </si>
  <si>
    <t>Kania Lathifah Rusyda</t>
  </si>
  <si>
    <t>Muhammad Iqbal</t>
  </si>
  <si>
    <t>Nadhila Ramadhani Aristiani Putri</t>
  </si>
  <si>
    <t>Muhammad Ramadhan</t>
  </si>
  <si>
    <t>Novrian Isneindy</t>
  </si>
  <si>
    <t>Narisa Adistianti</t>
  </si>
  <si>
    <t>Retno Ajeng Zulia Octavia</t>
  </si>
  <si>
    <t>Rindang Ayomi</t>
  </si>
  <si>
    <t>Putri Oktavia</t>
  </si>
  <si>
    <t>Shany Elizabeth</t>
  </si>
  <si>
    <t>Rossi Fadhila Aufani</t>
  </si>
  <si>
    <t>Ruth Eprilli Purba</t>
  </si>
  <si>
    <t>Tsalits Anwar Hanafi</t>
  </si>
  <si>
    <t>Salman Lathifuddin</t>
  </si>
  <si>
    <t>Ummi Khoirunnissa</t>
  </si>
  <si>
    <t>Sri Haryati</t>
  </si>
  <si>
    <t>Yuda Basya Akbar</t>
  </si>
  <si>
    <t>Yosua Renaldo</t>
  </si>
  <si>
    <t>Zulhady Zuhri</t>
  </si>
  <si>
    <t>Yelvi, S.T., M.T.</t>
  </si>
  <si>
    <t>Adam Rachmadian</t>
  </si>
  <si>
    <t>Ahmad Faruq Salatin</t>
  </si>
  <si>
    <t xml:space="preserve">Alda Dea Vinna 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</si>
  <si>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</si>
  <si>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</si>
  <si>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</si>
  <si>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</si>
  <si>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</si>
  <si>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</si>
  <si>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</si>
  <si>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</si>
  <si>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</si>
  <si>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</si>
  <si>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</si>
  <si>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</si>
  <si>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</si>
  <si>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Sapta Hilmawan</t>
  </si>
  <si>
    <t>Syarif Hidayat</t>
  </si>
  <si>
    <t>Zefanya Rebecca Gratya S</t>
  </si>
  <si>
    <t>Eko Wiyono, Drs., S.T., M.Eng.</t>
  </si>
  <si>
    <t>Ahmad Rizqi Rineldy</t>
  </si>
  <si>
    <t>Aji Aulia</t>
  </si>
  <si>
    <t>Aland Hasbi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</si>
  <si>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</si>
  <si>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</si>
  <si>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</si>
  <si>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</si>
  <si>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</si>
  <si>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</si>
  <si>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</si>
  <si>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</si>
  <si>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</si>
  <si>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</si>
  <si>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</si>
  <si>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</si>
  <si>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</si>
  <si>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</si>
  <si>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</si>
  <si>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Wasis Pambudi Prakarsa</t>
  </si>
  <si>
    <t>Wisely Mardiansyah</t>
  </si>
  <si>
    <t>Anis Rosyidah, S.Pd., S.S.T, M.T.</t>
  </si>
  <si>
    <t>DAFTAR NAMA MAHASISWA PAGI YANG MENGULANG, DO, KELUAR, CUTI / KONSTRUKSI SIPIL</t>
  </si>
  <si>
    <t>KERTAS WARNA PUTIH</t>
  </si>
  <si>
    <t>Adjie Prayogo wibowo sucipto</t>
  </si>
  <si>
    <t>:  2015 / 2016</t>
  </si>
  <si>
    <t>Siti  Aisyah</t>
  </si>
  <si>
    <t>Soli Imelda Daeli</t>
  </si>
  <si>
    <t>Askarini Sekar Putri</t>
  </si>
  <si>
    <t xml:space="preserve">  Arifah Budiarti Nurfitri</t>
  </si>
  <si>
    <t xml:space="preserve">  Deni Elwan Prasetyo</t>
  </si>
  <si>
    <t xml:space="preserve">  Diaz Mutia </t>
  </si>
  <si>
    <t xml:space="preserve">  Dinda Shabrina Ayuni Kusuma</t>
  </si>
  <si>
    <t xml:space="preserve">  Dwi Novisetyawati</t>
  </si>
  <si>
    <t xml:space="preserve">  Elisabeth Benedicta Septi</t>
  </si>
  <si>
    <t xml:space="preserve">  Gema Mirza Addien</t>
  </si>
  <si>
    <t xml:space="preserve">  Ika Surya Wandita</t>
  </si>
  <si>
    <t xml:space="preserve">  Inas Athaya Ichniari</t>
  </si>
  <si>
    <t xml:space="preserve">  Ineu Azizah</t>
  </si>
  <si>
    <t xml:space="preserve">  Ita Wahyu Lina Ewinda</t>
  </si>
  <si>
    <t xml:space="preserve">  Laura Azwira</t>
  </si>
  <si>
    <t xml:space="preserve">  Maharani Pangestu</t>
  </si>
  <si>
    <t xml:space="preserve">  Maria Siwi Tiarasari</t>
  </si>
  <si>
    <t xml:space="preserve">  Maudy Afdilla</t>
  </si>
  <si>
    <t xml:space="preserve">  Novia Mutiara</t>
  </si>
  <si>
    <t xml:space="preserve">  Nur Nahdiah Anggraeni</t>
  </si>
  <si>
    <t xml:space="preserve">  Puri Wukirasih</t>
  </si>
  <si>
    <t xml:space="preserve">  Putri Bunga</t>
  </si>
  <si>
    <t xml:space="preserve">  Ratna Julita</t>
  </si>
  <si>
    <t xml:space="preserve">  Regina Dwi Vania</t>
  </si>
  <si>
    <t xml:space="preserve">  Risqi Agus Sasmita</t>
  </si>
  <si>
    <t xml:space="preserve">  Rivaldi Yusuf Muharram</t>
  </si>
  <si>
    <t xml:space="preserve">  Titik Puspitasari</t>
  </si>
  <si>
    <t xml:space="preserve">  Wafa Amalia Naziroh</t>
  </si>
  <si>
    <t xml:space="preserve">  Zahrah Anisah</t>
  </si>
  <si>
    <t xml:space="preserve">  Zeamaishya Nurul Maharani</t>
  </si>
  <si>
    <t xml:space="preserve">  Zulfa Syariifah Farhaana</t>
  </si>
  <si>
    <t>z</t>
  </si>
  <si>
    <t>TANDA TERIMA  MARKSHEET</t>
  </si>
  <si>
    <t>Slamat Adianto Halawa</t>
  </si>
  <si>
    <t>PADA SEMESTER GENAP, TAHUN AKADEMIK : 2015/ 2016</t>
  </si>
  <si>
    <t>Tanti Zaharani</t>
  </si>
  <si>
    <t>Sri Mariyani</t>
  </si>
  <si>
    <t>KEMENTERIAN RISET, TEKNOLOGI DAN PENDIDIKAN TINGGI</t>
  </si>
  <si>
    <t xml:space="preserve">DAFTAR HADIR </t>
  </si>
  <si>
    <t>Jl. Prof. Dr.G.A Siwabessy , Kampus Baru UI  Depok 16425</t>
  </si>
  <si>
    <t>Telpon/ Fax : (021) 7863532 – Telpon (021) 7270036  ext. 218</t>
  </si>
  <si>
    <t>e-mail : sipil@pnj.ac.id</t>
  </si>
  <si>
    <t>PEMBIMBING</t>
  </si>
  <si>
    <t>:  3 Jalan Tol / 6</t>
  </si>
  <si>
    <t>PEMBIMBING,</t>
  </si>
  <si>
    <t>Depok,                         2016</t>
  </si>
  <si>
    <t>Tanda Tangan</t>
  </si>
  <si>
    <t>&lt;=100' = 5x</t>
  </si>
  <si>
    <t>&gt;100' = 1 hari</t>
  </si>
  <si>
    <t>:  2016 / 2017</t>
  </si>
  <si>
    <t>KELAS/ SEMESTER :  4 PJJ/ 8++++</t>
  </si>
  <si>
    <t xml:space="preserve"> Narita Wastu Khresna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</si>
  <si>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</si>
  <si>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</si>
  <si>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</si>
  <si>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t xml:space="preserve"> Adelia Pratiwi</t>
  </si>
  <si>
    <t xml:space="preserve"> Aditya Reza Pratama</t>
  </si>
  <si>
    <t xml:space="preserve"> Agung Gita Manohara</t>
  </si>
  <si>
    <t xml:space="preserve"> Almanda Ristiardani</t>
  </si>
  <si>
    <t xml:space="preserve"> Andhira Fajrina Bidari</t>
  </si>
  <si>
    <t xml:space="preserve"> Athia Nadira</t>
  </si>
  <si>
    <t xml:space="preserve"> Dika Adytia Pratama</t>
  </si>
  <si>
    <t xml:space="preserve"> Dimas Pratama</t>
  </si>
  <si>
    <t xml:space="preserve"> Erika Wahyu Amelia</t>
  </si>
  <si>
    <t xml:space="preserve"> Finantika Sekar Asmara</t>
  </si>
  <si>
    <t xml:space="preserve"> Ivan Malano</t>
  </si>
  <si>
    <t xml:space="preserve"> Latifah Hanif</t>
  </si>
  <si>
    <t xml:space="preserve"> Lensi Oktavia Stini</t>
  </si>
  <si>
    <t xml:space="preserve"> Luther Panangian Joseph</t>
  </si>
  <si>
    <t xml:space="preserve"> Muhamad Ziddan</t>
  </si>
  <si>
    <t xml:space="preserve"> Muhammad Ariq Wicaksono</t>
  </si>
  <si>
    <t xml:space="preserve"> Muhammad Naufal Rafif</t>
  </si>
  <si>
    <t xml:space="preserve"> Novandaru Dewanthi</t>
  </si>
  <si>
    <t xml:space="preserve"> Rizky Fauziawati</t>
  </si>
  <si>
    <t xml:space="preserve"> Safety Alfiah Sidqi Rahmanisa</t>
  </si>
  <si>
    <t xml:space="preserve"> Shanny Septiyani</t>
  </si>
  <si>
    <t xml:space="preserve"> Umi Rohanah</t>
  </si>
  <si>
    <t xml:space="preserve"> Vinka Alviana Susanti</t>
  </si>
  <si>
    <t xml:space="preserve"> Agung Yoga Pratama</t>
  </si>
  <si>
    <t xml:space="preserve"> Ajeng Widyaningrum Rahmadhani</t>
  </si>
  <si>
    <t xml:space="preserve"> Aldy Firmawan</t>
  </si>
  <si>
    <t xml:space="preserve"> Audhie Aditya Prabowo</t>
  </si>
  <si>
    <t xml:space="preserve"> Definta Meutia Rahma</t>
  </si>
  <si>
    <t xml:space="preserve"> Dody Farouq Alfariez</t>
  </si>
  <si>
    <t xml:space="preserve"> Junia Sulistiadewi</t>
  </si>
  <si>
    <t xml:space="preserve"> Muhammad Faris Azmi</t>
  </si>
  <si>
    <t xml:space="preserve"> Pawening Esti Pramundi</t>
  </si>
  <si>
    <t xml:space="preserve"> Pramesti Nurhaliza Alifani</t>
  </si>
  <si>
    <t xml:space="preserve"> Putri Nur Ratnasari</t>
  </si>
  <si>
    <t xml:space="preserve"> Rahma Ulfah</t>
  </si>
  <si>
    <t xml:space="preserve"> Ratna Savika Devi</t>
  </si>
  <si>
    <t xml:space="preserve"> Rayhan Mahesa Kurnia</t>
  </si>
  <si>
    <t xml:space="preserve"> Resti Friscilia</t>
  </si>
  <si>
    <t xml:space="preserve"> Rizky Perdana</t>
  </si>
  <si>
    <t xml:space="preserve"> Veronika Maydhi Krismawati</t>
  </si>
  <si>
    <t xml:space="preserve"> Widi Sri Wahyuni</t>
  </si>
  <si>
    <t xml:space="preserve"> Zharany Permana Putri</t>
  </si>
  <si>
    <t xml:space="preserve"> Zurraida Fajryanti Islami</t>
  </si>
  <si>
    <t xml:space="preserve"> Achmad Oktobrianto</t>
  </si>
  <si>
    <t xml:space="preserve"> Alvira Adhiambhari</t>
  </si>
  <si>
    <t xml:space="preserve"> Cintya Triayu Apriliansyah</t>
  </si>
  <si>
    <t xml:space="preserve"> Ferdinan Julianto</t>
  </si>
  <si>
    <t xml:space="preserve"> Hafidah Musthaanah</t>
  </si>
  <si>
    <t xml:space="preserve"> Kirana Dewinta Puni</t>
  </si>
  <si>
    <t xml:space="preserve"> Merrsi Yermia Hontong</t>
  </si>
  <si>
    <t xml:space="preserve"> Mohammad Fajri Assalam</t>
  </si>
  <si>
    <t xml:space="preserve"> Muhammad Farhan Hardian</t>
  </si>
  <si>
    <t xml:space="preserve"> Muhammad Ibnu Ismoyo</t>
  </si>
  <si>
    <t xml:space="preserve"> Nadhira Nurfitriani</t>
  </si>
  <si>
    <t xml:space="preserve"> Nofila Sari</t>
  </si>
  <si>
    <t xml:space="preserve"> Nurlaila</t>
  </si>
  <si>
    <t xml:space="preserve"> Rahma</t>
  </si>
  <si>
    <t xml:space="preserve"> Rini Mardiana</t>
  </si>
  <si>
    <t xml:space="preserve"> Rizky Harifardhanto</t>
  </si>
  <si>
    <t xml:space="preserve"> Tegar Putra Wibawa</t>
  </si>
  <si>
    <t xml:space="preserve"> Vidia Intan Deliani</t>
  </si>
  <si>
    <t xml:space="preserve"> Yola Rachmadina</t>
  </si>
  <si>
    <t xml:space="preserve"> Yolla Maria Gresiana Samosir</t>
  </si>
  <si>
    <t xml:space="preserve"> Adam Naufal Pasya</t>
  </si>
  <si>
    <t xml:space="preserve"> Alif Alimulhaq Radiallah</t>
  </si>
  <si>
    <t xml:space="preserve"> Arini Septiana</t>
  </si>
  <si>
    <t xml:space="preserve"> Cahya Suci Wulandhari</t>
  </si>
  <si>
    <t xml:space="preserve"> Dimas Gunis Riyadi</t>
  </si>
  <si>
    <t xml:space="preserve"> Dina Suryani</t>
  </si>
  <si>
    <t xml:space="preserve"> Fadel Muhammad Haykal</t>
  </si>
  <si>
    <t xml:space="preserve"> Fajar Nugraha</t>
  </si>
  <si>
    <t xml:space="preserve"> Fitri Indriyani </t>
  </si>
  <si>
    <t xml:space="preserve"> Ghea Luthfia Oktari</t>
  </si>
  <si>
    <t xml:space="preserve"> Jasmine Chandra Purnama
Priyana</t>
  </si>
  <si>
    <t xml:space="preserve"> Katherine Maulidina</t>
  </si>
  <si>
    <t xml:space="preserve"> Nabila Herlina Mawadah
Mariamin Ulfah</t>
  </si>
  <si>
    <t xml:space="preserve"> Nurhasanah</t>
  </si>
  <si>
    <t xml:space="preserve"> Reyhan Alifandra Mayes</t>
  </si>
  <si>
    <t xml:space="preserve"> Rizal Firdaus</t>
  </si>
  <si>
    <t xml:space="preserve"> Salsabila Najmi Shainnaputri</t>
  </si>
  <si>
    <t xml:space="preserve"> Simon Refor</t>
  </si>
  <si>
    <t xml:space="preserve"> Tita Andienti</t>
  </si>
  <si>
    <t xml:space="preserve"> Zana Hary Barus</t>
  </si>
  <si>
    <t xml:space="preserve"> Ahmad Ilham Bachrie Harahap</t>
  </si>
  <si>
    <t xml:space="preserve"> Alfin Aries Alfianto</t>
  </si>
  <si>
    <t xml:space="preserve"> Annisa Tristania</t>
  </si>
  <si>
    <t xml:space="preserve"> Dilla Haryanti</t>
  </si>
  <si>
    <t xml:space="preserve"> Dini Rahmadhanti</t>
  </si>
  <si>
    <t xml:space="preserve"> Ditya Ramdhani Eka Rusmana</t>
  </si>
  <si>
    <t xml:space="preserve"> Erwin Batista</t>
  </si>
  <si>
    <t xml:space="preserve"> Faris Munadzir</t>
  </si>
  <si>
    <t xml:space="preserve"> Ferucha Chairaini Putri</t>
  </si>
  <si>
    <t xml:space="preserve"> Indah Permata Suri</t>
  </si>
  <si>
    <t xml:space="preserve"> Jaya Satria Asmara</t>
  </si>
  <si>
    <t xml:space="preserve"> Krisdianto Toro</t>
  </si>
  <si>
    <t xml:space="preserve"> Mochammad Reza</t>
  </si>
  <si>
    <t xml:space="preserve"> Muhamad Wildan</t>
  </si>
  <si>
    <t xml:space="preserve"> Muhammad Reza Putra Deantono</t>
  </si>
  <si>
    <t xml:space="preserve"> Natasha Maulida</t>
  </si>
  <si>
    <t xml:space="preserve"> Nur Aghniyatun Sholiha</t>
  </si>
  <si>
    <t xml:space="preserve"> Nurwahyul Aulia</t>
  </si>
  <si>
    <t xml:space="preserve"> Rianzani Suci Ramadhanti</t>
  </si>
  <si>
    <t xml:space="preserve"> Ridwan Ahmad Fauzi</t>
  </si>
  <si>
    <t xml:space="preserve"> Riyan Alfi Ramadhan</t>
  </si>
  <si>
    <t xml:space="preserve"> Sandra Pratiwi</t>
  </si>
  <si>
    <t xml:space="preserve"> Vinayaka Gheanada Afifah</t>
  </si>
  <si>
    <t xml:space="preserve"> Adinda Fajarika Akhir</t>
  </si>
  <si>
    <t xml:space="preserve"> Ageng Nizar Dhaneswara</t>
  </si>
  <si>
    <t xml:space="preserve"> Ananda Gibranto</t>
  </si>
  <si>
    <t xml:space="preserve"> Bimas Trianggono Darsono</t>
  </si>
  <si>
    <t xml:space="preserve"> Crisna Ditya Inzagi</t>
  </si>
  <si>
    <t xml:space="preserve"> Elisa Ummi Sri Suryani</t>
  </si>
  <si>
    <t xml:space="preserve"> Fachrizal Ramadhan Risan Jayadi</t>
  </si>
  <si>
    <t xml:space="preserve"> Fadli Himawan</t>
  </si>
  <si>
    <t xml:space="preserve"> Febri Triwahyu</t>
  </si>
  <si>
    <t xml:space="preserve"> Fidiyatulnursiam</t>
  </si>
  <si>
    <t xml:space="preserve"> Habsyah Dwieka Mahrum</t>
  </si>
  <si>
    <t xml:space="preserve"> Jatmiko Hamsyah</t>
  </si>
  <si>
    <t xml:space="preserve"> Jubran Krida Stiaji</t>
  </si>
  <si>
    <t xml:space="preserve"> Larasati Anggraini</t>
  </si>
  <si>
    <t xml:space="preserve"> Lindawati</t>
  </si>
  <si>
    <t xml:space="preserve"> Martina Yulianti Nugraha</t>
  </si>
  <si>
    <t xml:space="preserve"> Mitha Naurah Nazhifah</t>
  </si>
  <si>
    <t xml:space="preserve"> Moh. Rizky Sugihartono</t>
  </si>
  <si>
    <t xml:space="preserve"> Muhammad Rifai</t>
  </si>
  <si>
    <t xml:space="preserve"> Oviani Fadzilah</t>
  </si>
  <si>
    <t xml:space="preserve"> Rafly Aulia Akbar</t>
  </si>
  <si>
    <t xml:space="preserve"> Salma Nabilah</t>
  </si>
  <si>
    <t xml:space="preserve"> Tia Uniarti Winingsih</t>
  </si>
  <si>
    <t xml:space="preserve"> Yasmin Ramadian</t>
  </si>
  <si>
    <t xml:space="preserve"> Aji Pamungkas</t>
  </si>
  <si>
    <t xml:space="preserve"> Angela Olivia</t>
  </si>
  <si>
    <t xml:space="preserve"> Azis Wicaksana </t>
  </si>
  <si>
    <t xml:space="preserve"> Azzahra Nadia Putri</t>
  </si>
  <si>
    <t xml:space="preserve"> Evan Agung Pratama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</si>
  <si>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</si>
  <si>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</si>
  <si>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</si>
  <si>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</si>
  <si>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</si>
  <si>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</si>
  <si>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</si>
  <si>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</si>
  <si>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</si>
  <si>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</si>
  <si>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</si>
  <si>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</si>
  <si>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</si>
  <si>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Ria Ayu Rahmawati</t>
  </si>
  <si>
    <t xml:space="preserve"> Salsa Aqilah Fatin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</si>
  <si>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</si>
  <si>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</si>
  <si>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</si>
  <si>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</si>
  <si>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</si>
  <si>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</si>
  <si>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</si>
  <si>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</si>
  <si>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</si>
  <si>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</si>
  <si>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Dina Astriani</t>
  </si>
  <si>
    <t xml:space="preserve"> Dzulkarnain Abdul Aziz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</si>
  <si>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</si>
  <si>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</si>
  <si>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</si>
  <si>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</si>
  <si>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</si>
  <si>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</si>
  <si>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</si>
  <si>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</si>
  <si>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</si>
  <si>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</si>
  <si>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</si>
  <si>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</si>
  <si>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</si>
  <si>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</si>
  <si>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</si>
  <si>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</si>
  <si>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</si>
  <si>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</si>
  <si>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</si>
  <si>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</si>
  <si>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</si>
  <si>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Djordan Ranadi Putra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</si>
  <si>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</si>
  <si>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</si>
  <si>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</si>
  <si>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</si>
  <si>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</si>
  <si>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</si>
  <si>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</si>
  <si>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Abi Hartono</t>
  </si>
  <si>
    <t xml:space="preserve"> Muhammad Azhar Qusyairi Ramli</t>
  </si>
  <si>
    <t xml:space="preserve"> Nadhil Zul Hazmi</t>
  </si>
  <si>
    <t xml:space="preserve"> Novia Eka Savitri</t>
  </si>
  <si>
    <t xml:space="preserve"> Rahmat Ade Surya</t>
  </si>
  <si>
    <t xml:space="preserve"> Razan Hanun Athallah</t>
  </si>
  <si>
    <t xml:space="preserve"> Saskia Almaida</t>
  </si>
  <si>
    <t xml:space="preserve"> Tiara Pramesti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</si>
  <si>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</si>
  <si>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</si>
  <si>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</si>
  <si>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</si>
  <si>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</si>
  <si>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</si>
  <si>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</si>
  <si>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</si>
  <si>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</si>
  <si>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</si>
  <si>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</si>
  <si>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</si>
  <si>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</si>
  <si>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</si>
  <si>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</si>
  <si>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</si>
  <si>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</si>
  <si>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</si>
  <si>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</si>
  <si>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</si>
  <si>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</si>
  <si>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</si>
  <si>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Yega Mardiansyah</t>
  </si>
  <si>
    <t xml:space="preserve"> Yohanes Rivaldo Permana Malau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</si>
  <si>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</si>
  <si>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</si>
  <si>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</si>
  <si>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</si>
  <si>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</si>
  <si>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</si>
  <si>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</si>
  <si>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</si>
  <si>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Fazal Muhamad</t>
  </si>
  <si>
    <t xml:space="preserve"> Fransiska Aprilia Tinara S</t>
  </si>
  <si>
    <t xml:space="preserve"> Hafiza Fadhila</t>
  </si>
  <si>
    <t xml:space="preserve"> Imelda Widia Ningrum</t>
  </si>
  <si>
    <t xml:space="preserve"> Muhammad Iqbal Yahya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</si>
  <si>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</si>
  <si>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</si>
  <si>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</si>
  <si>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</si>
  <si>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</si>
  <si>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</si>
  <si>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</si>
  <si>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</si>
  <si>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>Budi Damianto, ST, MSi</t>
  </si>
  <si>
    <t>Rita Farida, SH, MH</t>
  </si>
  <si>
    <t>Drs. Muhtarom Riyadi, SST, M.Eng</t>
  </si>
  <si>
    <t>Putera Agung Maha Agung., ST, MT, Ph.D</t>
  </si>
  <si>
    <t>Darul Nurjanah, S Ag, Msi</t>
  </si>
  <si>
    <t>Pembimbing Akademik :</t>
  </si>
  <si>
    <t xml:space="preserve"> Drs. Sarito , ST, M.Eng</t>
  </si>
  <si>
    <t>Dr. Drs. Hidjan Abdul Ghofur, MT</t>
  </si>
  <si>
    <t>Dra. Eri Ester Khairas, M Hum</t>
  </si>
  <si>
    <t>Drs. Desi Supriyan, ST, MM</t>
  </si>
  <si>
    <t>Dra. Siti Aisyah, M.Hum</t>
  </si>
  <si>
    <t>Tri Widya Swastika, S.T., M.T.</t>
  </si>
  <si>
    <t>Drs. Djedjen Achmad, ST, MSi</t>
  </si>
  <si>
    <t>Cantaka Wicaksana</t>
  </si>
  <si>
    <t xml:space="preserve"> Erlan Reza Mahendra</t>
  </si>
  <si>
    <t xml:space="preserve"> Nisrina Mutiara Dewi</t>
  </si>
  <si>
    <t>JAS LAB</t>
  </si>
  <si>
    <t>BAJU BGKL</t>
  </si>
  <si>
    <t xml:space="preserve"> SEPATU</t>
  </si>
  <si>
    <t>DAFTAR PENYERAHAN SEPATU, JAS LAB, BAJU BENGKEL</t>
  </si>
  <si>
    <t xml:space="preserve">:   I  SIPIL  3 / 1 </t>
  </si>
  <si>
    <t xml:space="preserve"> Shiyami Ramadhona Alfitriyah </t>
  </si>
  <si>
    <t>p</t>
  </si>
  <si>
    <t xml:space="preserve"> 2016 / 2017</t>
  </si>
  <si>
    <t xml:space="preserve">`` ` ` ` ` ` ` ` ` ` ` ` ` ` ` ` ` ` ` ` ` ` ` ` ` ` ` ` ` ` ` ` ` ` ` ` ` ` ` ` ` ` ` ` ` ` ` ` ` ` ` ` ` ` ` ` ` ` ` ` ` ` ` ` </t>
  </si>
  <si>
    <t>MENGETAHUI,</t>
  </si>
  <si>
    <t>SEKJUR II,</t>
  </si>
  <si>
    <t>Ni'mah Tozahro</t>
  </si>
  <si>
    <t>: MK  /  6</t>
  </si>
  <si>
    <t>Ro'uf Dwiyana</t>
  </si>
  <si>
    <t>Depok, 04 May  2017</t>
  </si>
  <si>
    <t xml:space="preserve">PEMINATAN PROGRAM SERTIFIKASI </t>
  </si>
  <si>
    <t>MAHASISWA D3 SEMESTER 6 DAN D4 SEMESTER 8</t>
  </si>
  <si>
    <t>DI BIAYAI OLEH HIBAH PSKK BNSP TAHUN 2017</t>
  </si>
  <si>
    <t xml:space="preserve">POLITEKNIK NEGERI JAKARTA , TAHUN AKADEMIK 2016 / 2017 </t>
  </si>
  <si>
    <t xml:space="preserve">AHLI MUDA </t>
  </si>
  <si>
    <t>K3 KONSTRUKSI</t>
  </si>
  <si>
    <t>AHLI PENGAWAS</t>
  </si>
  <si>
    <t>KONSTRUKSI</t>
  </si>
  <si>
    <t>BANGUNAN  GEDUNG</t>
  </si>
  <si>
    <t xml:space="preserve">PELAKSANA </t>
  </si>
  <si>
    <t xml:space="preserve"> BANGUNAN IRIGASI</t>
  </si>
  <si>
    <t xml:space="preserve">                        </t>
  </si>
  <si>
    <r>
      <t xml:space="preserve">SILAHKAN DI CHECK LIST ( </t>
    </r>
    <r>
      <rPr>
        <b/>
        <sz val="12"/>
        <rFont val="Calibri"/>
        <family val="2"/>
      </rPr>
      <t>√</t>
    </r>
    <r>
      <rPr>
        <b/>
        <sz val="12"/>
        <rFont val="Arial"/>
        <family val="2"/>
      </rPr>
      <t xml:space="preserve"> ) HANYA 1 PEMINATAN</t>
    </r>
  </si>
  <si>
    <t xml:space="preserve">(Iwan Supriyadi, BSCE,MT )        </t>
  </si>
  <si>
    <t>III MK/ 6</t>
  </si>
  <si>
    <t xml:space="preserve">  II TKG 2 / 4 /  PAGI</t>
  </si>
  <si>
    <t>MAHASISWA TINGKAT 3 (TIGA) plus TAHUN MASUK 2014 - SEMESTER GENAP  2016 / 2017</t>
  </si>
  <si>
    <t>KELAS/ SEMESTER : III  KONSTRUKSI GEDUNG 1/ 6+</t>
  </si>
  <si>
    <t>KELAS/ SEMESTER : III KONSTRUKSI GEDUNG 2/ 6+</t>
  </si>
  <si>
    <t>KELAS/ SEMESTER : III  KONSTRUKSI GEDUNG 1 SIANG/  6+</t>
  </si>
  <si>
    <t>KELAS/ SEMESTER : III  KONSTRUKSI GEDUNG 2 SIANG/  6+</t>
  </si>
  <si>
    <t>MAHASISWA TINGKAT 3 (TIGA) TAHUN MASUK 2015 - SEMESTER GANJIL  2017 / 2018</t>
  </si>
  <si>
    <t>MAHASISWA TINGKAT 2 (DUA) TAHUN MASUK 2016 - SEMESTER GANJIL 2017 / 2018</t>
  </si>
  <si>
    <t>KELAS/ SEMESTER : II KONSTRUKSI GEDUNG 1/ 3</t>
  </si>
  <si>
    <t>KELAS/ SEMESTER : II  KONSRTUKSI GEDUNG 2/ 3</t>
  </si>
  <si>
    <t>KELAS/ SEMESTER : II  KONSTRUKSI GEDUNG 3 SIANG/ 3</t>
  </si>
  <si>
    <t>MAHASISWA TINGKAT 1 (SATU) TAHUN MASUK 2017 - SEMESTER GANJIL 2017 / 2018</t>
  </si>
  <si>
    <t>KELAS/ SEMESTER : I  KONSTRUKSI GEDUNG 1/ 1</t>
  </si>
  <si>
    <t>KELAS/ SEMESTER : I  KONSTRUKSI GEDUNG 2/  1</t>
  </si>
  <si>
    <t>KELAS/ SEMESTER : I KONSTRUKSI GEDUNG 3/ 1</t>
  </si>
  <si>
    <t>MAHASISWA TINGKAT 3 (TIGA) PLUS TAHUN MASUK 2014 - SEMESTER GENAP 2016 / 2017</t>
  </si>
  <si>
    <t>KELAS/ SEMESTER : III  KONSTRUKSI SIPIL 1/ 6+</t>
  </si>
  <si>
    <t>KELAS/ SEMESTER : III  KONSTRUKSI SIPIL 2/ 6+</t>
  </si>
  <si>
    <t>KELAS/ SEMESTER : III  KONSTRUKSI SIPIL 1 SIANG / 6+</t>
  </si>
  <si>
    <t>KELAS/ SEMESTER : III  KONSTRUKSI SIPIL2 SIANG/ 6+</t>
  </si>
  <si>
    <t>MAHASISWA TINGKAT 3 (TIGA) TAHUN MASUK 2015 - SEMESTER GANJIL 2017 / 2018</t>
  </si>
  <si>
    <t>KELAS/ SEMESTER : II  KONSTUKSI SIPIL 1/ 3</t>
  </si>
  <si>
    <t>KELAS/ SEMESTER : II  KONSTRUKSI SIPIL 2/ 3</t>
  </si>
  <si>
    <t>KELAS/ SEMESTER : II  KONSTRUKSI SIPIL 3 SIANG/ 3</t>
  </si>
  <si>
    <t>KELAS/ SEMESTER : I  KONSTRUKSI SIPIL 1/ 1</t>
  </si>
  <si>
    <t>KELAS/ SEMESTER : I   KONSTRUKSI SIPIL 2/ 1</t>
  </si>
  <si>
    <t>KELAS/ SEMESTER : I  KONSTRUKSI SIPIL 3/ 1</t>
  </si>
  <si>
    <t>KELAS/ SEMESTER : III KONSTRUKSI GEDUNG 1/ 5</t>
  </si>
  <si>
    <t>KELAS/ SEMESTER : III  KONSRTUKSI GEDUNG 2/ 5</t>
  </si>
  <si>
    <t>KELAS/ SEMESTER : III  KONSTRUKSI GEDUNG 3 SIANG/ 5</t>
  </si>
  <si>
    <t>KELAS/ SEMESTER : III  KONSTUKSI SIPIL 1/ 5</t>
  </si>
  <si>
    <t>KELAS/ SEMESTER : III  KONSTRUKSI SIPIL 2/ 5</t>
  </si>
  <si>
    <t>KELAS/ SEMESTER : III  KONSTRUKSI SIPIL 3 SIANG/ 5</t>
  </si>
  <si>
    <t>KELAS/ SEMESTER :  3 TOL/ 5</t>
  </si>
  <si>
    <t>KELAS/ SEMESTER :  1 TOL/ 1</t>
  </si>
  <si>
    <t>SEMESTER GANJIL; TAHUN AKADEMIK 2017 / 2018</t>
  </si>
  <si>
    <t>SEMESTER GANJIL TAHUN AKADEMIK 2017 / 2018</t>
  </si>
  <si>
    <t>KELAS/ SEMESTER :  3 PJJ/ 5</t>
  </si>
  <si>
    <t>KELAS/ SEMESTER :  2 PJJ/ 3</t>
  </si>
  <si>
    <t>KELAS/ SEMESTER :  1 PJJ/ 1</t>
  </si>
  <si>
    <t>KELAS/ SEMESTER :  3 MK/ 6+</t>
  </si>
  <si>
    <t>KELAS/ SEMESTER :  3 MK/ 5</t>
  </si>
  <si>
    <t>KELAS/ SEMESTER :  2 MK/ 3</t>
  </si>
  <si>
    <t>KELAS/ SEMESTER :  1 MK/ 1</t>
  </si>
  <si>
    <t>KELAS/ SEMESTER : III TKG 1 / 5</t>
  </si>
  <si>
    <t>KELAS/ SEMESTER : III TKG 2 / 5</t>
  </si>
  <si>
    <t>KELAS/ SEMESTER : I TKG 1 / 1</t>
  </si>
  <si>
    <t>KELAS/ SEMESTER : I TKG 2 / 1</t>
  </si>
  <si>
    <t>KELAS/ SEMESTER : II TKG 1 / 3</t>
  </si>
  <si>
    <t>KELAS/ SEMESTER : II TKG 2 / 3</t>
  </si>
  <si>
    <t>MAHASISWA TINGKAT 2  (DUA) TAHUN MASUK 2016 - SEMESTER GANJIL 2017 / 2018</t>
  </si>
  <si>
    <t>CUTI  DI  SEMESTER Ganjil ( 3 KG 2 / 5)   04 Sep  2017</t>
  </si>
  <si>
    <t>CUTI  DI  SEMESTER Ganjil ( 3 KG 3 / 5)   04 Sep  2017</t>
  </si>
  <si>
    <t xml:space="preserve">Raka Seftian Azis </t>
  </si>
  <si>
    <t xml:space="preserve">Rhaka Tsani Rafiki  </t>
  </si>
  <si>
    <t>Ahmad Rafi Syahar ( cuti )</t>
  </si>
  <si>
    <t>Jimmy  ( cuti )</t>
  </si>
  <si>
    <t xml:space="preserve"> Izzaddien Ibrahim Iman (do)</t>
  </si>
  <si>
    <t xml:space="preserve"> Rafly Aulia Akbar ( do )</t>
  </si>
  <si>
    <t>DO  DI  SEMESTER Ganjil ( 2 KS 1 / 3)   04 Sep  2017</t>
  </si>
  <si>
    <t>DO  DI  SEMESTER Ganjil ( 2 KS 3 / 3)   04 Sep  2017</t>
  </si>
  <si>
    <t>CUTI  DI  SEMESTER Ganjil ( 3 TKG 2 / 5)   04 Sep  2017</t>
  </si>
  <si>
    <t>DAFTAR NAMA MAHASISWA SIPIL YANG MENGULANG, DO, KELUAR, CUTI</t>
  </si>
  <si>
    <t>PADA SEMESTER GANJIL, TAHUN AKADEMIK : 2017/ 2018</t>
  </si>
  <si>
    <t xml:space="preserve"> Ichsan Reynardi Wasono (md )</t>
  </si>
  <si>
    <t>2017 /2018</t>
  </si>
  <si>
    <t>2017 / 2018</t>
  </si>
  <si>
    <t>MD  DI  SEMESTER Ganjil ( 2 MK / 3)   04 Sep  2017</t>
  </si>
  <si>
    <t>KELAS/ SEMESTER :  2 TOL/ 3</t>
  </si>
  <si>
    <t>KELAS/ SEMESTER :  5 TOL/ 7</t>
  </si>
  <si>
    <t>KELAS/ SEMESTER :  5 PJJ/ 7</t>
  </si>
  <si>
    <t>4117010001</t>
  </si>
  <si>
    <t>4117010002</t>
  </si>
  <si>
    <t>4117010003</t>
  </si>
  <si>
    <t>4117010004</t>
  </si>
  <si>
    <t>4117010005</t>
  </si>
  <si>
    <t>4117010006</t>
  </si>
  <si>
    <t>4117010007</t>
  </si>
  <si>
    <t>4117010008</t>
  </si>
  <si>
    <t>4117010009</t>
  </si>
  <si>
    <t>4117010010</t>
  </si>
  <si>
    <t>4117010011</t>
  </si>
  <si>
    <t>4117010013</t>
  </si>
  <si>
    <t>4117010014</t>
  </si>
  <si>
    <t>4117010015</t>
  </si>
  <si>
    <t>4117010016</t>
  </si>
  <si>
    <t>4117010017</t>
  </si>
  <si>
    <t>4117010018</t>
  </si>
  <si>
    <t>4117010019</t>
  </si>
  <si>
    <t>4117010020</t>
  </si>
  <si>
    <t>4117010021</t>
  </si>
  <si>
    <t>4117010022</t>
  </si>
  <si>
    <t>4117010023</t>
  </si>
  <si>
    <t>4117010024</t>
  </si>
  <si>
    <t>4117010025</t>
  </si>
  <si>
    <t>Cindy Cintya</t>
  </si>
  <si>
    <t>Karina Travis</t>
  </si>
  <si>
    <t>Liana Mega Ristyani Bekti</t>
  </si>
  <si>
    <t>Minhatul Aidy Kusuma</t>
  </si>
  <si>
    <t>Rabbani Isya Ramadhan</t>
  </si>
  <si>
    <t>M.Hidayatullah Syahbid</t>
  </si>
  <si>
    <t>Moh. Risandy Alfan Lazuardi</t>
  </si>
  <si>
    <t>Abi Haliim Sakinata</t>
  </si>
  <si>
    <t>Achmad Solehuddin</t>
  </si>
  <si>
    <t>Albert Hendrik Benaya</t>
  </si>
  <si>
    <t>Diah Eka Rahmawati</t>
  </si>
  <si>
    <t>Mudrik Nawawi</t>
  </si>
  <si>
    <t>Raka Fajari Ichsan</t>
  </si>
  <si>
    <t>Samuel Ronal</t>
  </si>
  <si>
    <t>Sayyidati Sekar Prameswari</t>
  </si>
  <si>
    <t>Anggita Rizky Fitriasih</t>
  </si>
  <si>
    <t>Fachri Pangestu</t>
  </si>
  <si>
    <t>Hemas Amanatun Nisa</t>
  </si>
  <si>
    <t>Khatimatussaadah</t>
  </si>
  <si>
    <t>Rangga Danisworo</t>
  </si>
  <si>
    <t>Rayhan Anugrah Yuliano</t>
  </si>
  <si>
    <t>Reyhan Febrian Putra</t>
  </si>
  <si>
    <t>Reza Budiman</t>
  </si>
  <si>
    <t>Rizky Fadillah</t>
  </si>
  <si>
    <t>Andi Indianto, Drs., S.T., M.T.</t>
  </si>
  <si>
    <t>Sidiq Wacono, S.T., M.T.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</si>
  <si>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</si>
  <si>
    <r>
      <t>PEMBAGIAN KELAS PROGRAM STUDI D-IV PERANCANGAN JALAN DAN JEMBATAN</t>
    </r>
    <r>
      <rPr>
        <b/>
        <i/>
        <sz val="12"/>
        <color indexed="10"/>
        <rFont val="Arial"/>
        <family val="2"/>
      </rPr>
      <t xml:space="preserve"> KONSENTRASI JALAN TOL</t>
    </r>
  </si>
  <si>
    <t>PEMBAGIAN KELAS PROGRAM STUDI D-IV PERANCANGAN JALAN DAN JEMBATAN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</si>
  <si>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</si>
  <si>
    <t>Eva Azhra Latifa, S.T., M.T.</t>
  </si>
  <si>
    <t>Handi Sudardja, S.T., M.Eng.</t>
  </si>
  <si>
    <t>4117110001</t>
  </si>
  <si>
    <t>4117110002</t>
  </si>
  <si>
    <t>4117110003</t>
  </si>
  <si>
    <t>4117110004</t>
  </si>
  <si>
    <t>4117110005</t>
  </si>
  <si>
    <t>4117110006</t>
  </si>
  <si>
    <t>4117110007</t>
  </si>
  <si>
    <t>4117110008</t>
  </si>
  <si>
    <t>4117110009</t>
  </si>
  <si>
    <t>4117110010</t>
  </si>
  <si>
    <t>4117110011</t>
  </si>
  <si>
    <t>4117110013</t>
  </si>
  <si>
    <t>4117110014</t>
  </si>
  <si>
    <t>4117110015</t>
  </si>
  <si>
    <t>4117110016</t>
  </si>
  <si>
    <t>4117110017</t>
  </si>
  <si>
    <t>4117110018</t>
  </si>
  <si>
    <t>4117110020</t>
  </si>
  <si>
    <t>4117110021</t>
  </si>
  <si>
    <t>4117110022</t>
  </si>
  <si>
    <t>4117110023</t>
  </si>
  <si>
    <t>4117110024</t>
  </si>
  <si>
    <t>4117110025</t>
  </si>
  <si>
    <t>Ahmad Ahlan Hidayah</t>
  </si>
  <si>
    <t>Ananda Sabiila Rosyada</t>
  </si>
  <si>
    <t>Andhirta Kurnia Rizma</t>
  </si>
  <si>
    <t>Andika Hegar Syahbowo</t>
  </si>
  <si>
    <t>Roihans Muhammad Iqbal</t>
  </si>
  <si>
    <t>Sekar Ayu Kusumawardhani</t>
  </si>
  <si>
    <t>Annisa Oktarianty Putri</t>
  </si>
  <si>
    <t>Bunga Islami Fortuna</t>
  </si>
  <si>
    <t>Danil Aulia</t>
  </si>
  <si>
    <t>Enggar Oktarinda</t>
  </si>
  <si>
    <t>Galang Rasyid Januar</t>
  </si>
  <si>
    <t>Helmy Rajendra Inzaghi</t>
  </si>
  <si>
    <t>Mochamad Rafi Rifani</t>
  </si>
  <si>
    <t>Mohammad Edo Kusuma Adji</t>
  </si>
  <si>
    <t>Muhammad Ryan Maulana</t>
  </si>
  <si>
    <t>Muhammad Zakiy Tajuddin</t>
  </si>
  <si>
    <t>Tassamu Akhsan Nugroho</t>
  </si>
  <si>
    <t>Akhdan Fajri Ramadan</t>
  </si>
  <si>
    <t>Ikhwannudin Ekocahyanto</t>
  </si>
  <si>
    <t>Muammar Efriansyah</t>
  </si>
  <si>
    <t>Muhamad Ridwan</t>
  </si>
  <si>
    <t>Setyo Adi Kurniawan</t>
  </si>
  <si>
    <t>Wahyu Jaya Kusuma</t>
  </si>
  <si>
    <t>4017010001</t>
  </si>
  <si>
    <t>4017010002</t>
  </si>
  <si>
    <t>4017010003</t>
  </si>
  <si>
    <t>4017010004</t>
  </si>
  <si>
    <t>4017010005</t>
  </si>
  <si>
    <t>4017010006</t>
  </si>
  <si>
    <t>4017010007</t>
  </si>
  <si>
    <t>4017010008</t>
  </si>
  <si>
    <t>4017010009</t>
  </si>
  <si>
    <t>4017010010</t>
  </si>
  <si>
    <t>4017010011</t>
  </si>
  <si>
    <t>4017010012</t>
  </si>
  <si>
    <t>4017010013</t>
  </si>
  <si>
    <t>4017010015</t>
  </si>
  <si>
    <t>4017010016</t>
  </si>
  <si>
    <t>4017010017</t>
  </si>
  <si>
    <t>4017010018</t>
  </si>
  <si>
    <t>4017010019</t>
  </si>
  <si>
    <t>4017010020</t>
  </si>
  <si>
    <t>4017010023</t>
  </si>
  <si>
    <t>4017010024</t>
  </si>
  <si>
    <t>4017010026</t>
  </si>
  <si>
    <t>4017010027</t>
  </si>
  <si>
    <t>4017010028</t>
  </si>
  <si>
    <t>4017010029</t>
  </si>
  <si>
    <t>4017010030</t>
  </si>
  <si>
    <t>4017010031</t>
  </si>
  <si>
    <t>4017010032</t>
  </si>
  <si>
    <t>4017010033</t>
  </si>
  <si>
    <t>4017010034</t>
  </si>
  <si>
    <t>4017010035</t>
  </si>
  <si>
    <t>4017010037</t>
  </si>
  <si>
    <t>4017010038</t>
  </si>
  <si>
    <t>4017010040</t>
  </si>
  <si>
    <t>4017010041</t>
  </si>
  <si>
    <t>4017010042</t>
  </si>
  <si>
    <t>4017010043</t>
  </si>
  <si>
    <t>4017010044</t>
  </si>
  <si>
    <t>4017010045</t>
  </si>
  <si>
    <t>4017010046</t>
  </si>
  <si>
    <t>4017010047</t>
  </si>
  <si>
    <t>4017010048</t>
  </si>
  <si>
    <t>4017010049</t>
  </si>
  <si>
    <t>4017010050</t>
  </si>
  <si>
    <t>4017010051</t>
  </si>
  <si>
    <t>4017010562</t>
  </si>
  <si>
    <t>Andrias Rudi Hermawan, S.T., M.T.</t>
  </si>
  <si>
    <t>A'isyah Salimah, S.T., M.T</t>
  </si>
  <si>
    <t>Alyssa Melani Savira</t>
  </si>
  <si>
    <t>Atma Noor Fitria</t>
  </si>
  <si>
    <t>Azzahra Nursantyendo Putri</t>
  </si>
  <si>
    <t>Bunga Shafira Wijaya</t>
  </si>
  <si>
    <t>Fawwaz Yusa Gifari</t>
  </si>
  <si>
    <t>Fikhi Hamdani</t>
  </si>
  <si>
    <t>Gita Ambarwati Wijaya</t>
  </si>
  <si>
    <t>Hendri Muliawan</t>
  </si>
  <si>
    <t>Imam Mubasyir</t>
  </si>
  <si>
    <t>Ismail Alfikri</t>
  </si>
  <si>
    <t>Luthfian Ahmad</t>
  </si>
  <si>
    <t>M. Nabil Izzul Haque</t>
  </si>
  <si>
    <t>Mayda Pahinggis</t>
  </si>
  <si>
    <t>Muhammad Haikal Abdi</t>
  </si>
  <si>
    <t>Naufal Gema Ramadhan</t>
  </si>
  <si>
    <t>Nedya Sonelma</t>
  </si>
  <si>
    <t>Sabrina Ayu Lestari</t>
  </si>
  <si>
    <t>Satria Ryan Hamzah</t>
  </si>
  <si>
    <t>Siti Ramadinayanti</t>
  </si>
  <si>
    <t>Tasya Nabilah</t>
  </si>
  <si>
    <t>Tasya Putri Artanti</t>
  </si>
  <si>
    <t>Tsana Oktaviana</t>
  </si>
  <si>
    <t>Yuliana Maghfiroh</t>
  </si>
  <si>
    <t>Ajeng Ayuning Tias</t>
  </si>
  <si>
    <t>Ajeng Renita Susanti</t>
  </si>
  <si>
    <t>Alya Haura Melani</t>
  </si>
  <si>
    <t>Bella Ramadhanty</t>
  </si>
  <si>
    <t>Dara Ilma Naafiaa</t>
  </si>
  <si>
    <t>Diti Iftitah Anggraeni</t>
  </si>
  <si>
    <t>Fahira Khairani</t>
  </si>
  <si>
    <t>Harits Adli Nugroho</t>
  </si>
  <si>
    <t>Indah Amelyana</t>
  </si>
  <si>
    <t>Jasun Widiana Putra</t>
  </si>
  <si>
    <t>Jihan Chika Tamara Rizky</t>
  </si>
  <si>
    <t>Kimildo Subha</t>
  </si>
  <si>
    <t>Melati Puspitasari</t>
  </si>
  <si>
    <t>Muhammad Alfanny Setiawan</t>
  </si>
  <si>
    <t>Mustofa Abduh</t>
  </si>
  <si>
    <t>Putri Aisyah Muthmainah</t>
  </si>
  <si>
    <t>Rizka Rahmania</t>
  </si>
  <si>
    <t>Salsabila Maura Shafira</t>
  </si>
  <si>
    <t>Segi Putra Wicaksono</t>
  </si>
  <si>
    <t>Ulil Amri</t>
  </si>
  <si>
    <t>Wanda Kurniawan</t>
  </si>
  <si>
    <t>Yohanes Krishna Adrianus</t>
  </si>
  <si>
    <t>Zhafran Gustam Muzhaffar</t>
  </si>
  <si>
    <t>Afrizal Nursin, Drs., S.T., M.T.</t>
  </si>
  <si>
    <t>1117020001</t>
  </si>
  <si>
    <t>1117020002</t>
  </si>
  <si>
    <t>1117020003</t>
  </si>
  <si>
    <t>1117020004</t>
  </si>
  <si>
    <t>1117020005</t>
  </si>
  <si>
    <t>1117020006</t>
  </si>
  <si>
    <t>1117020007</t>
  </si>
  <si>
    <t>1117020009</t>
  </si>
  <si>
    <t>1117020010</t>
  </si>
  <si>
    <t>1117020011</t>
  </si>
  <si>
    <t>1117020012</t>
  </si>
  <si>
    <t>1117020013</t>
  </si>
  <si>
    <t>1117020014</t>
  </si>
  <si>
    <t>1117020015</t>
  </si>
  <si>
    <t>1117020016</t>
  </si>
  <si>
    <t>1117020017</t>
  </si>
  <si>
    <t>1117020018</t>
  </si>
  <si>
    <t>1117020019</t>
  </si>
  <si>
    <t>1117020020</t>
  </si>
  <si>
    <t>1117020021</t>
  </si>
  <si>
    <t>1117020022</t>
  </si>
  <si>
    <t>1117020023</t>
  </si>
  <si>
    <t>1117020024</t>
  </si>
  <si>
    <t>1117020025</t>
  </si>
  <si>
    <t>1117020026</t>
  </si>
  <si>
    <t>1117020027</t>
  </si>
  <si>
    <t>1117020028</t>
  </si>
  <si>
    <t>1117020029</t>
  </si>
  <si>
    <t>1117020030</t>
  </si>
  <si>
    <t>1117020031</t>
  </si>
  <si>
    <t>1117020032</t>
  </si>
  <si>
    <t>1117020033</t>
  </si>
  <si>
    <t>1117020034</t>
  </si>
  <si>
    <t>1117020035</t>
  </si>
  <si>
    <t>1117020036</t>
  </si>
  <si>
    <t>1117020037</t>
  </si>
  <si>
    <t>1117020038</t>
  </si>
  <si>
    <t>1117020039</t>
  </si>
  <si>
    <t>1117020040</t>
  </si>
  <si>
    <t>1117020041</t>
  </si>
  <si>
    <t>1117020042</t>
  </si>
  <si>
    <t>1117020043</t>
  </si>
  <si>
    <t>1117020044</t>
  </si>
  <si>
    <t>1117020045</t>
  </si>
  <si>
    <t>1117020046</t>
  </si>
  <si>
    <t>1117020047</t>
  </si>
  <si>
    <t>1117020048</t>
  </si>
  <si>
    <t>1117020049</t>
  </si>
  <si>
    <t>1117020050</t>
  </si>
  <si>
    <t>1117020051</t>
  </si>
  <si>
    <t>1117020052</t>
  </si>
  <si>
    <t>1117020053</t>
  </si>
  <si>
    <t>1117020054</t>
  </si>
  <si>
    <t>1117020055</t>
  </si>
  <si>
    <t>1117020056</t>
  </si>
  <si>
    <t>1117020057</t>
  </si>
  <si>
    <t>1117020058</t>
  </si>
  <si>
    <t>1117020059</t>
  </si>
  <si>
    <t>1117020060</t>
  </si>
  <si>
    <t>1117020061</t>
  </si>
  <si>
    <t>1117020062</t>
  </si>
  <si>
    <t>1117020063</t>
  </si>
  <si>
    <t>1117020064</t>
  </si>
  <si>
    <t>1117020065</t>
  </si>
  <si>
    <t>1117020066</t>
  </si>
  <si>
    <t>1117020067</t>
  </si>
  <si>
    <t>1117020068</t>
  </si>
  <si>
    <t>1117020069</t>
  </si>
  <si>
    <t>1117020070</t>
  </si>
  <si>
    <t>1117020071</t>
  </si>
  <si>
    <t>1117020072</t>
  </si>
  <si>
    <t>1117020073</t>
  </si>
  <si>
    <t>Ananda Alif Ramadhan Khaer</t>
  </si>
  <si>
    <t>Asep Fathur Rozaq</t>
  </si>
  <si>
    <t>Chairunisabilah</t>
  </si>
  <si>
    <t>Ela Wahyuningsih</t>
  </si>
  <si>
    <t>Evan Fedro Sitompul</t>
  </si>
  <si>
    <t xml:space="preserve">Hasbiallah </t>
  </si>
  <si>
    <t>Ian Darmawan</t>
  </si>
  <si>
    <t>Muhammad Ikhsan</t>
  </si>
  <si>
    <t>Putut Radityo Kuswidyanarko</t>
  </si>
  <si>
    <t>Rendy Gentar Adji</t>
  </si>
  <si>
    <t>Said Suganda</t>
  </si>
  <si>
    <t>Samanda Thesalonika</t>
  </si>
  <si>
    <t>Siti Intan Rifliyana</t>
  </si>
  <si>
    <t>Syabariah Hannum</t>
  </si>
  <si>
    <t>Widya Dwi Maharani</t>
  </si>
  <si>
    <t>Widya Yulia Pratiwi</t>
  </si>
  <si>
    <t>Abdul Kohar</t>
  </si>
  <si>
    <t>Alif Ridho Alghiffari</t>
  </si>
  <si>
    <t>Fanny Septiani</t>
  </si>
  <si>
    <t>Farel Anggada Putra</t>
  </si>
  <si>
    <t>Iis Sugiarti</t>
  </si>
  <si>
    <t>Leni Apriani</t>
  </si>
  <si>
    <t>Lia Wananda</t>
  </si>
  <si>
    <t>Muhammad Fathur Kurniawan</t>
  </si>
  <si>
    <t>Abyan Bayuaji</t>
  </si>
  <si>
    <t>Alifa Hanum Giswi</t>
  </si>
  <si>
    <t>Ana Christyawati</t>
  </si>
  <si>
    <t>Daniel Robinsar Sibuea</t>
  </si>
  <si>
    <t>Dendy Praditya</t>
  </si>
  <si>
    <t>Dimas Rizky Hakikah</t>
  </si>
  <si>
    <t>Eka Windriana</t>
  </si>
  <si>
    <t>Ema Khoirunisa Ovilia</t>
  </si>
  <si>
    <t>Eri Primadianti</t>
  </si>
  <si>
    <t>Hanida Salma</t>
  </si>
  <si>
    <t>Hilal Fadhlurrohman Afif</t>
  </si>
  <si>
    <t>Jose Andreas</t>
  </si>
  <si>
    <t>Joshua</t>
  </si>
  <si>
    <t>Khoirul Fahmi</t>
  </si>
  <si>
    <t>Lahun Wahidah</t>
  </si>
  <si>
    <t>Laras Zhafira Wahyuni Putri</t>
  </si>
  <si>
    <t>Mochamad Rehan Brilian</t>
  </si>
  <si>
    <t>Muhamad Refilio Dwi Prayogi</t>
  </si>
  <si>
    <t>Muhammad Anisul Fahmi</t>
  </si>
  <si>
    <t>Muhammad Daffa Gunawan</t>
  </si>
  <si>
    <t>Muhammad Iqbal Febriansyah</t>
  </si>
  <si>
    <t>Muhammad Rizki Misbahuddin</t>
  </si>
  <si>
    <t>Muhammad Zulfahri</t>
  </si>
  <si>
    <t>Nadia Zhafirah Maharani</t>
  </si>
  <si>
    <t>Nasya Meta Anzela</t>
  </si>
  <si>
    <t>Nur Aflah Dzakwaniah Chaniago</t>
  </si>
  <si>
    <t>Rizki Widya Herawati</t>
  </si>
  <si>
    <t>Salsabila</t>
  </si>
  <si>
    <t>Shahar Banu</t>
  </si>
  <si>
    <t>Yogi Guntara</t>
  </si>
  <si>
    <t>Adam Dwi Putra</t>
  </si>
  <si>
    <t>Ahmad Rivani</t>
  </si>
  <si>
    <t>Andreas Pratama</t>
  </si>
  <si>
    <t>Chrystin Indah Novitasari</t>
  </si>
  <si>
    <t>Diah Alifah Sukma</t>
  </si>
  <si>
    <t>Dicky Prayogo</t>
  </si>
  <si>
    <t>Ilham Adi Nugroho</t>
  </si>
  <si>
    <t>Ivo Vidianti Anastati</t>
  </si>
  <si>
    <t>Luthfi Miftahul Fikri</t>
  </si>
  <si>
    <t>Michael Galang Advento Pamungkas</t>
  </si>
  <si>
    <t>Muhammad Fakhri Darmawan</t>
  </si>
  <si>
    <t>Muhammad Nabih Andi Bumantara</t>
  </si>
  <si>
    <t>Muhammad Rifqiawan Farid</t>
  </si>
  <si>
    <t>Muhammad Rifqi Zuhair</t>
  </si>
  <si>
    <t>Muhammad Rusdi Sahal</t>
  </si>
  <si>
    <t>Nuhjatul Fuadi</t>
  </si>
  <si>
    <t>Retno Ligina Ayu</t>
  </si>
  <si>
    <t>Vatih Abdullah</t>
  </si>
  <si>
    <t>Rinawati, S.T., M.T.</t>
  </si>
  <si>
    <t>Denny Yatmadi, S.T., M.T.</t>
  </si>
  <si>
    <t>Nunung Martina, S.T., M.Si.</t>
  </si>
  <si>
    <t>Suripto, S.T., M.Si.</t>
  </si>
  <si>
    <t>1117030001</t>
  </si>
  <si>
    <t>1117030002</t>
  </si>
  <si>
    <t>1117030003</t>
  </si>
  <si>
    <t>1117030004</t>
  </si>
  <si>
    <t>1117030005</t>
  </si>
  <si>
    <t>1117030006</t>
  </si>
  <si>
    <t>1117030007</t>
  </si>
  <si>
    <t>1117030008</t>
  </si>
  <si>
    <t>1117030009</t>
  </si>
  <si>
    <t>1117030010</t>
  </si>
  <si>
    <t>1117030011</t>
  </si>
  <si>
    <t>1117030012</t>
  </si>
  <si>
    <t>1117030013</t>
  </si>
  <si>
    <t>1117030014</t>
  </si>
  <si>
    <t>1117030015</t>
  </si>
  <si>
    <t>1117030018</t>
  </si>
  <si>
    <t>1117030019</t>
  </si>
  <si>
    <t>1117030020</t>
  </si>
  <si>
    <t>1117030021</t>
  </si>
  <si>
    <t>1117030022</t>
  </si>
  <si>
    <t>1117030023</t>
  </si>
  <si>
    <t>1117030024</t>
  </si>
  <si>
    <t>1117030025</t>
  </si>
  <si>
    <t>1117030026</t>
  </si>
  <si>
    <t>1117030027</t>
  </si>
  <si>
    <t>1117030028</t>
  </si>
  <si>
    <t>1117030029</t>
  </si>
  <si>
    <t>1117030030</t>
  </si>
  <si>
    <t>1117030031</t>
  </si>
  <si>
    <t>1117030032</t>
  </si>
  <si>
    <t>1117030033</t>
  </si>
  <si>
    <t>1117030034</t>
  </si>
  <si>
    <t>1117030035</t>
  </si>
  <si>
    <t>1117030036</t>
  </si>
  <si>
    <t>1117030037</t>
  </si>
  <si>
    <t>1117030038</t>
  </si>
  <si>
    <t>1117030040</t>
  </si>
  <si>
    <t>1117030041</t>
  </si>
  <si>
    <t>1117030042</t>
  </si>
  <si>
    <t>1117030043</t>
  </si>
  <si>
    <t>1117030044</t>
  </si>
  <si>
    <t>1117030045</t>
  </si>
  <si>
    <t>1117030046</t>
  </si>
  <si>
    <t>1117030047</t>
  </si>
  <si>
    <t>1117030048</t>
  </si>
  <si>
    <t>1117030049</t>
  </si>
  <si>
    <t>1117030050</t>
  </si>
  <si>
    <t>1117030051</t>
  </si>
  <si>
    <t>1117030052</t>
  </si>
  <si>
    <t>1117030053</t>
  </si>
  <si>
    <t>1117030054</t>
  </si>
  <si>
    <t>1117030055</t>
  </si>
  <si>
    <t>1117030056</t>
  </si>
  <si>
    <t>1117030057</t>
  </si>
  <si>
    <t>1117030058</t>
  </si>
  <si>
    <t>1117030059</t>
  </si>
  <si>
    <t>1117030060</t>
  </si>
  <si>
    <t>1117030061</t>
  </si>
  <si>
    <t>1117030062</t>
  </si>
  <si>
    <t>1117030063</t>
  </si>
  <si>
    <t>1117030064</t>
  </si>
  <si>
    <t>1117030065</t>
  </si>
  <si>
    <t>1117030066</t>
  </si>
  <si>
    <t>1117030067</t>
  </si>
  <si>
    <t>1117030068</t>
  </si>
  <si>
    <t>1117030069</t>
  </si>
  <si>
    <t>1117030070</t>
  </si>
  <si>
    <t>1117030071</t>
  </si>
  <si>
    <t>1117030072</t>
  </si>
  <si>
    <t>1117030073</t>
  </si>
  <si>
    <t>1117030074</t>
  </si>
  <si>
    <t>1117030075</t>
  </si>
  <si>
    <t>Adilah Al Istiqomah</t>
  </si>
  <si>
    <t>Adjie Darmawan Karim</t>
  </si>
  <si>
    <t>Affan Firdaus</t>
  </si>
  <si>
    <t>Aldo Wirastana Adinegara</t>
  </si>
  <si>
    <t>Asta Panji Semita</t>
  </si>
  <si>
    <t>Delvani Nadhilah Noer Ananda</t>
  </si>
  <si>
    <t>Dhiva Aurelia Putri</t>
  </si>
  <si>
    <t>Diah Puspaningrum</t>
  </si>
  <si>
    <t>Dwi Ratih Juliyani</t>
  </si>
  <si>
    <t>Fadhlina Sahara</t>
  </si>
  <si>
    <t>Fathiya Nurul Izzati</t>
  </si>
  <si>
    <t>Gilang Fadhlurrahman Evriantama</t>
  </si>
  <si>
    <t>Gina Lestari</t>
  </si>
  <si>
    <t>Illona Fatikah Andriyono</t>
  </si>
  <si>
    <t>Larasati Eka Wulandari</t>
  </si>
  <si>
    <t>Nurul Ismi</t>
  </si>
  <si>
    <t>Richter Marlando</t>
  </si>
  <si>
    <t>Savira Rahma Julita</t>
  </si>
  <si>
    <t>Syavira Rizki Amelia</t>
  </si>
  <si>
    <t>Agung Setia Budi</t>
  </si>
  <si>
    <t>Alfiyanti</t>
  </si>
  <si>
    <t>Devy Ariyanti</t>
  </si>
  <si>
    <t>Mikha Geraldine Sitorus</t>
  </si>
  <si>
    <t>Minhaj</t>
  </si>
  <si>
    <t>Muhamad Iqbal</t>
  </si>
  <si>
    <t>Muhammad Aji Alfares</t>
  </si>
  <si>
    <t>Muhammad Salim Ramadhan</t>
  </si>
  <si>
    <t>Zahra Pangastuti</t>
  </si>
  <si>
    <t>Achmad Raihan Firdausi</t>
  </si>
  <si>
    <t>Adinda Putri Meiliana</t>
  </si>
  <si>
    <t>Afifah Bella Assaydah</t>
  </si>
  <si>
    <t>Ahmad Hakam Rifqi Mundias</t>
  </si>
  <si>
    <t>Anggianti Nindya Velisca</t>
  </si>
  <si>
    <t>Aurelia Celline Syafira</t>
  </si>
  <si>
    <t>Bertha Maheswari Putri Suandy</t>
  </si>
  <si>
    <t>Betty Rosyana Manurung</t>
  </si>
  <si>
    <t>Bima Ryanto Rizky Putra</t>
  </si>
  <si>
    <t>Daniel Marthin</t>
  </si>
  <si>
    <t>Danindra Pramudya Wardana</t>
  </si>
  <si>
    <t>Dinny Tania Agustina</t>
  </si>
  <si>
    <t>Farida Mutiara Putri</t>
  </si>
  <si>
    <t>Fildza Amari Sagharmata</t>
  </si>
  <si>
    <t>Gilang Wibisono</t>
  </si>
  <si>
    <t>Jihan Putri Sekar Arum</t>
  </si>
  <si>
    <t>Jody Andrian Muatan</t>
  </si>
  <si>
    <t>Kaka Grace Alicia Shinta Sidabutar</t>
  </si>
  <si>
    <t>Lantif Anggrahita Pratama</t>
  </si>
  <si>
    <t>Laras Hayuning Pekerti</t>
  </si>
  <si>
    <t>Michael Ichsan Prado</t>
  </si>
  <si>
    <t>Muhamad Ega Alfiana</t>
  </si>
  <si>
    <t>Muhamad Irvan</t>
  </si>
  <si>
    <t>Muhammad Alva Lingga</t>
  </si>
  <si>
    <t>Muhammad Rifqi Raihan</t>
  </si>
  <si>
    <t>Muhammad Rizal Darmawan</t>
  </si>
  <si>
    <t>Muhammad Syahidul Karim</t>
  </si>
  <si>
    <t>Muhammad Vieri Putra Budiawan</t>
  </si>
  <si>
    <t>Rifa Fauziyah</t>
  </si>
  <si>
    <t>Rinka Salsabila Caesarin Wardiana</t>
  </si>
  <si>
    <t>Rizky Amaliyah</t>
  </si>
  <si>
    <t>Robbi Bayuaji Nugroho</t>
  </si>
  <si>
    <t>Vikra Yada</t>
  </si>
  <si>
    <t>Zuhad Mahya Siroj</t>
  </si>
  <si>
    <t>Ahmad Ferdy Dianugraha</t>
  </si>
  <si>
    <t>Ima Nurrohmah</t>
  </si>
  <si>
    <t>Indira Putri Pratami</t>
  </si>
  <si>
    <t>Ishmah Nur Azizah</t>
  </si>
  <si>
    <t>Jihan Azizah</t>
  </si>
  <si>
    <t>Khairul Hasibullah</t>
  </si>
  <si>
    <t>Miqdad Al Ghiffary</t>
  </si>
  <si>
    <t>Muhammad Nur Pramuji</t>
  </si>
  <si>
    <t>Raefaldi Darmawan</t>
  </si>
  <si>
    <t>Siti Nuri Izzati</t>
  </si>
  <si>
    <t>Eka Sasmita Mulya, S.T., M.Si.</t>
  </si>
  <si>
    <t>Endang Khamdari, S.T., M.T.</t>
  </si>
  <si>
    <t>Andikanoza Pradiptiya, S.T., M.Eng.</t>
  </si>
  <si>
    <t>Setiyadi, Drs, S.T., M.T.</t>
  </si>
  <si>
    <t>KELAS/ SEMESTER :  4 PJJ/ 7</t>
  </si>
  <si>
    <t>TKG</t>
  </si>
  <si>
    <t>4017010052</t>
  </si>
  <si>
    <t>Wilona Benita Megawati</t>
  </si>
  <si>
    <t>TKBG</t>
  </si>
  <si>
    <t>TIDAK TERIMA MHSW MK  4 / 9 2017</t>
  </si>
  <si>
    <t>Alief Dwiki Yudistira</t>
  </si>
  <si>
    <t>THN AKDMK 2017 / 2018</t>
  </si>
  <si>
    <t>SEMESTER GANJIL</t>
  </si>
  <si>
    <t>MD  DI  SEMESTER Ganjil ( 2 KS 1 / 3)   04 Sep  2017</t>
  </si>
  <si>
    <t xml:space="preserve">SELASA, 12 SEPT 2017 </t>
  </si>
  <si>
    <t>RABU,  13 SEPT 2017</t>
  </si>
  <si>
    <t xml:space="preserve">KAMIS, 14 SEPT 2017 </t>
  </si>
  <si>
    <t>JUM'AT, 15 SEPT 2017</t>
  </si>
  <si>
    <t>SENIN, 11 SEPT 2017</t>
  </si>
  <si>
    <t xml:space="preserve">SEMESTER :  1  ( SATU ) </t>
  </si>
  <si>
    <t xml:space="preserve">SEMESTER :  5  ( LIMA) </t>
  </si>
  <si>
    <t>SENIN, 04 SEPT 2017</t>
  </si>
  <si>
    <t xml:space="preserve">SELASA, 05 SEPT 2017 </t>
  </si>
  <si>
    <t>RABU,  06 SEPT 2017</t>
  </si>
  <si>
    <t xml:space="preserve">KAMIS, 07 SEPT 2017 </t>
  </si>
  <si>
    <t>JUM'AT, 08 SEPT 2017</t>
  </si>
  <si>
    <t>SABTU, 09 SEPT 2017</t>
  </si>
  <si>
    <t>KLS  :  I TKG 2</t>
  </si>
  <si>
    <t>Annisa Ayu Wulandari</t>
  </si>
  <si>
    <t>KELAS :  III KS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</si>
  <si>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</si>
  <si>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MD K MIGRASI  DI  SEMESTER Ganjil ( 2 PJJ \3 )   04 Sep  2017</t>
  </si>
  <si>
    <t>KELUAR  DI  SEMESTER Ganjil ( 2 KG 2 / 3)   04 Sep  2017</t>
  </si>
  <si>
    <t>MD  DI  SEMESTER Ganjil ( I TKG 1 / 1   04 Sep  2017</t>
  </si>
  <si>
    <t>KELUAR  DI  SEMESTER Ganjil ( 2 KG I / 3)   04 Sep  2017</t>
  </si>
  <si>
    <t>MD K UNAND  DI  SEMESTER Ganjil ( 3 TKG 2 \5 )   04 Sep  2017</t>
  </si>
  <si>
    <t xml:space="preserve">Kania Lathifah Rusyda </t>
  </si>
  <si>
    <t>CUTI  MALSUIN TTD DI  SEMESTER Ganjil ( 3 SPL 2 / 6)   04 Sep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</si>
</sst>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\ mmmm\ yyyy\ \ \ \ \ \ \ \ \ \ \ \ \ \ \ \ &quot;Jam : &quot;h:mm\ &quot;WIB&quot;"/>
    <numFmt numFmtId="165" formatCode="0.0"/>
    <numFmt numFmtId="166" formatCode="0.00_)"/>
    <numFmt numFmtId="167" formatCode="[$-421]dd\ mmmm\ yyyy;@"/>
  </numFmts>
  <fonts count="17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b/>
      <sz val="10"/>
      <name val="Arial Black"/>
      <family val="2"/>
    </font>
    <font>
      <i/>
      <sz val="14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24"/>
      <name val="Arial"/>
      <family val="2"/>
    </font>
    <font>
      <b/>
      <sz val="11"/>
      <name val="Arial"/>
      <family val="2"/>
    </font>
    <font>
      <b/>
      <sz val="12"/>
      <name val="Lucida Sans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8.4"/>
      <name val="Arial"/>
      <family val="2"/>
    </font>
    <font>
      <sz val="11"/>
      <color indexed="8"/>
      <name val="Arial"/>
      <family val="2"/>
    </font>
    <font>
      <sz val="12"/>
      <name val="helvetica"/>
      <family val="2"/>
    </font>
    <font>
      <sz val="18"/>
      <name val="Arial"/>
      <family val="2"/>
    </font>
    <font>
      <sz val="20"/>
      <name val="Arial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i/>
      <sz val="12"/>
      <name val="helvetica"/>
      <family val="2"/>
    </font>
    <font>
      <b/>
      <sz val="12"/>
      <name val="Arial Black"/>
      <family val="2"/>
    </font>
    <font>
      <b/>
      <sz val="16"/>
      <name val="Arial"/>
      <family val="2"/>
    </font>
    <font>
      <sz val="12"/>
      <name val="helvetica"/>
      <charset val="1"/>
    </font>
    <font>
      <sz val="12"/>
      <name val="helvetica"/>
    </font>
    <font>
      <i/>
      <sz val="12"/>
      <name val="helvetica"/>
      <charset val="1"/>
    </font>
    <font>
      <sz val="9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B050"/>
      <name val="helvetica"/>
      <family val="2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i/>
      <sz val="12"/>
      <color rgb="FFFF0000"/>
      <name val="Arial"/>
      <family val="2"/>
    </font>
    <font>
      <sz val="12"/>
      <color rgb="FF00B050"/>
      <name val="helvetica"/>
      <family val="2"/>
    </font>
    <font>
      <sz val="12"/>
      <color theme="6" tint="-0.249977111117893"/>
      <name val="helvetica"/>
      <family val="2"/>
    </font>
    <font>
      <sz val="12"/>
      <color theme="6" tint="-0.249977111117893"/>
      <name val="Calibri"/>
      <family val="2"/>
      <scheme val="minor"/>
    </font>
    <font>
      <sz val="12"/>
      <color theme="6" tint="-0.249977111117893"/>
      <name val="Arial"/>
      <family val="2"/>
    </font>
    <font>
      <sz val="12"/>
      <color rgb="FF000000"/>
      <name val="Arial"/>
      <family val="2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002060"/>
      <name val="Arial"/>
      <family val="2"/>
    </font>
    <font>
      <sz val="12"/>
      <color rgb="FF7030A0"/>
      <name val="helvetica"/>
      <family val="2"/>
    </font>
    <font>
      <i/>
      <sz val="12"/>
      <color rgb="FF00B050"/>
      <name val="helvetica"/>
      <family val="2"/>
    </font>
    <font>
      <i/>
      <sz val="12"/>
      <color rgb="FF00B050"/>
      <name val="Calibri"/>
      <family val="2"/>
      <charset val="1"/>
      <scheme val="minor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B05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i/>
      <sz val="12"/>
      <color rgb="FF00B050"/>
      <name val="Arial"/>
      <family val="2"/>
    </font>
    <font>
      <sz val="18"/>
      <color rgb="FF000000"/>
      <name val="Arial"/>
      <family val="2"/>
    </font>
    <font>
      <sz val="18"/>
      <color rgb="FF002060"/>
      <name val="Arial"/>
      <family val="2"/>
    </font>
    <font>
      <sz val="18"/>
      <color rgb="FF002060"/>
      <name val="Calibri"/>
      <family val="2"/>
      <scheme val="minor"/>
    </font>
    <font>
      <i/>
      <sz val="12"/>
      <color theme="3" tint="0.39997558519241921"/>
      <name val="Arial"/>
      <family val="2"/>
    </font>
    <font>
      <i/>
      <sz val="12"/>
      <color theme="3" tint="0.39997558519241921"/>
      <name val="Calibri"/>
      <family val="2"/>
      <scheme val="minor"/>
    </font>
    <font>
      <sz val="11"/>
      <color rgb="FF000000"/>
      <name val="helvetica"/>
      <family val="2"/>
    </font>
    <font>
      <sz val="11"/>
      <color rgb="FF0070C0"/>
      <name val="helvetica"/>
      <family val="2"/>
    </font>
    <font>
      <sz val="18"/>
      <name val="Calibri"/>
      <family val="2"/>
      <scheme val="minor"/>
    </font>
    <font>
      <sz val="12"/>
      <color theme="1"/>
      <name val="helvetica"/>
      <family val="2"/>
    </font>
    <font>
      <i/>
      <sz val="12"/>
      <color theme="1"/>
      <name val="helvetica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i/>
      <sz val="12"/>
      <color rgb="FF00B050"/>
      <name val="helvetica"/>
      <charset val="1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6"/>
      <color rgb="FF00B0F0"/>
      <name val="Arial"/>
      <family val="2"/>
    </font>
    <font>
      <sz val="16"/>
      <color rgb="FF00B0F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2060"/>
      <name val="helvetica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6"/>
      <name val="helvetica"/>
      <family val="2"/>
    </font>
    <font>
      <i/>
      <sz val="16"/>
      <color rgb="FF0070C0"/>
      <name val="helvetica"/>
      <family val="2"/>
    </font>
    <font>
      <sz val="16"/>
      <color rgb="FF000000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helvetica"/>
      <family val="2"/>
    </font>
    <font>
      <sz val="14"/>
      <color theme="1"/>
      <name val="helvetica"/>
      <family val="2"/>
    </font>
    <font>
      <sz val="14"/>
      <name val="Arial Black"/>
      <family val="2"/>
    </font>
    <font>
      <sz val="14"/>
      <color rgb="FF000000"/>
      <name val="Calibri"/>
      <family val="2"/>
      <scheme val="minor"/>
    </font>
    <font>
      <b/>
      <sz val="11"/>
      <name val="Arial Black"/>
      <family val="2"/>
    </font>
    <font>
      <i/>
      <sz val="14"/>
      <color rgb="FF0070C0"/>
      <name val="helvetica"/>
      <charset val="1"/>
    </font>
    <font>
      <i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name val="helvetica"/>
      <family val="2"/>
    </font>
    <font>
      <i/>
      <sz val="14"/>
      <name val="Arial"/>
      <family val="2"/>
    </font>
    <font>
      <b/>
      <sz val="12"/>
      <name val="Calibri"/>
      <family val="2"/>
    </font>
    <font>
      <i/>
      <sz val="16"/>
      <name val="Arial"/>
      <family val="2"/>
    </font>
    <font>
      <i/>
      <sz val="16"/>
      <name val="Calibri"/>
      <family val="2"/>
      <scheme val="minor"/>
    </font>
    <font>
      <i/>
      <sz val="16"/>
      <name val="Calibri"/>
      <family val="2"/>
      <charset val="1"/>
      <scheme val="minor"/>
    </font>
    <font>
      <i/>
      <sz val="16"/>
      <name val="helvetica"/>
      <charset val="1"/>
    </font>
    <font>
      <i/>
      <sz val="16"/>
      <name val="helvetica"/>
      <family val="2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12"/>
      <name val="Calibri"/>
      <family val="2"/>
      <scheme val="minor"/>
    </font>
    <font>
      <sz val="14"/>
      <color rgb="FF0070C0"/>
      <name val="Calibri"/>
      <family val="2"/>
    </font>
    <font>
      <sz val="14"/>
      <name val="Calibri"/>
      <family val="2"/>
    </font>
    <font>
      <sz val="14"/>
      <color rgb="FF00B05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etica"/>
      <charset val="1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i/>
      <sz val="14"/>
      <color theme="0"/>
      <name val="Calibri"/>
      <family val="2"/>
      <scheme val="minor"/>
    </font>
    <font>
      <sz val="11"/>
      <color theme="0"/>
      <name val="Arial"/>
      <family val="2"/>
    </font>
    <font>
      <i/>
      <sz val="12"/>
      <color theme="0"/>
      <name val="helvetica"/>
      <family val="2"/>
    </font>
    <font>
      <i/>
      <sz val="12"/>
      <color theme="0"/>
      <name val="Calibri"/>
      <family val="2"/>
      <scheme val="minor"/>
    </font>
    <font>
      <sz val="12"/>
      <color theme="0"/>
      <name val="helvetica"/>
      <family val="2"/>
    </font>
    <font>
      <i/>
      <sz val="16"/>
      <color rgb="FF0070C0"/>
      <name val="Arial"/>
      <family val="2"/>
    </font>
    <font>
      <i/>
      <sz val="16"/>
      <color rgb="FF0070C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76" fillId="0" borderId="0"/>
    <xf numFmtId="0" fontId="18" fillId="0" borderId="0"/>
    <xf numFmtId="0" fontId="1" fillId="23" borderId="7" applyNumberFormat="0" applyFont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10">
    <xf numFmtId="0" fontId="0" fillId="0" borderId="0" xfId="0"/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0" xfId="0" applyFont="1" applyBorder="1" applyAlignment="1">
      <alignment horizontal="center"/>
    </xf>
    <xf numFmtId="0" fontId="0" fillId="0" borderId="19" xfId="0" applyBorder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1" xfId="0" applyBorder="1"/>
    <xf numFmtId="0" fontId="6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6" fillId="0" borderId="25" xfId="0" applyFont="1" applyBorder="1" applyAlignment="1">
      <alignment horizontal="center" vertical="center"/>
    </xf>
    <xf numFmtId="0" fontId="0" fillId="0" borderId="26" xfId="0" applyBorder="1"/>
    <xf numFmtId="0" fontId="6" fillId="0" borderId="27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6" fillId="0" borderId="33" xfId="0" applyFont="1" applyBorder="1" applyAlignment="1">
      <alignment horizontal="center" vertical="center"/>
    </xf>
    <xf numFmtId="0" fontId="0" fillId="0" borderId="34" xfId="0" applyBorder="1"/>
    <xf numFmtId="0" fontId="0" fillId="0" borderId="20" xfId="0" applyBorder="1"/>
    <xf numFmtId="0" fontId="0" fillId="0" borderId="35" xfId="0" applyBorder="1"/>
    <xf numFmtId="0" fontId="4" fillId="0" borderId="33" xfId="0" applyFont="1" applyBorder="1" applyAlignment="1">
      <alignment horizontal="center" vertical="center"/>
    </xf>
    <xf numFmtId="0" fontId="0" fillId="0" borderId="22" xfId="0" applyBorder="1"/>
    <xf numFmtId="0" fontId="0" fillId="0" borderId="25" xfId="0" applyBorder="1"/>
    <xf numFmtId="0" fontId="0" fillId="0" borderId="33" xfId="0" applyBorder="1"/>
    <xf numFmtId="0" fontId="0" fillId="0" borderId="27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4" fillId="0" borderId="0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2" fillId="0" borderId="0" xfId="0" applyFont="1" applyBorder="1"/>
    <xf numFmtId="0" fontId="0" fillId="0" borderId="54" xfId="0" applyBorder="1"/>
    <xf numFmtId="0" fontId="4" fillId="0" borderId="36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3" fillId="0" borderId="0" xfId="0" quotePrefix="1" applyFont="1" applyBorder="1"/>
    <xf numFmtId="0" fontId="3" fillId="0" borderId="0" xfId="0" applyFont="1" applyBorder="1"/>
    <xf numFmtId="0" fontId="4" fillId="0" borderId="5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3" xfId="0" applyFont="1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6" fillId="0" borderId="0" xfId="0" applyFont="1" applyBorder="1"/>
    <xf numFmtId="0" fontId="0" fillId="0" borderId="14" xfId="0" applyBorder="1" applyAlignment="1">
      <alignment horizontal="left"/>
    </xf>
    <xf numFmtId="0" fontId="6" fillId="0" borderId="15" xfId="0" applyFont="1" applyBorder="1"/>
    <xf numFmtId="0" fontId="4" fillId="0" borderId="28" xfId="0" applyFont="1" applyBorder="1" applyAlignment="1">
      <alignment horizontal="center"/>
    </xf>
    <xf numFmtId="0" fontId="0" fillId="0" borderId="25" xfId="0" quotePrefix="1" applyBorder="1"/>
    <xf numFmtId="0" fontId="0" fillId="0" borderId="62" xfId="0" applyBorder="1"/>
    <xf numFmtId="0" fontId="0" fillId="0" borderId="63" xfId="0" applyBorder="1"/>
    <xf numFmtId="0" fontId="6" fillId="0" borderId="13" xfId="0" applyFont="1" applyBorder="1"/>
    <xf numFmtId="0" fontId="6" fillId="0" borderId="16" xfId="0" applyFont="1" applyBorder="1"/>
    <xf numFmtId="0" fontId="0" fillId="0" borderId="64" xfId="0" applyBorder="1"/>
    <xf numFmtId="0" fontId="4" fillId="0" borderId="37" xfId="0" applyFont="1" applyBorder="1" applyAlignment="1">
      <alignment horizontal="center"/>
    </xf>
    <xf numFmtId="0" fontId="0" fillId="0" borderId="65" xfId="0" applyBorder="1"/>
    <xf numFmtId="0" fontId="4" fillId="0" borderId="1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quotePrefix="1" applyFont="1" applyBorder="1" applyAlignment="1">
      <alignment horizontal="center"/>
    </xf>
    <xf numFmtId="0" fontId="2" fillId="0" borderId="19" xfId="0" applyFont="1" applyBorder="1"/>
    <xf numFmtId="0" fontId="2" fillId="0" borderId="13" xfId="0" applyFont="1" applyBorder="1"/>
    <xf numFmtId="0" fontId="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7" fillId="24" borderId="66" xfId="0" applyFont="1" applyFill="1" applyBorder="1"/>
    <xf numFmtId="0" fontId="17" fillId="24" borderId="67" xfId="0" applyFont="1" applyFill="1" applyBorder="1"/>
    <xf numFmtId="0" fontId="17" fillId="24" borderId="68" xfId="0" applyFont="1" applyFill="1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5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0" xfId="0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15" xfId="0" applyFont="1" applyBorder="1"/>
    <xf numFmtId="0" fontId="0" fillId="0" borderId="75" xfId="0" applyBorder="1"/>
    <xf numFmtId="0" fontId="3" fillId="0" borderId="0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9" fillId="0" borderId="0" xfId="0" quotePrefix="1" applyFont="1" applyBorder="1"/>
    <xf numFmtId="0" fontId="9" fillId="0" borderId="14" xfId="0" applyFont="1" applyBorder="1"/>
    <xf numFmtId="0" fontId="9" fillId="0" borderId="16" xfId="0" applyFont="1" applyBorder="1"/>
    <xf numFmtId="0" fontId="9" fillId="0" borderId="15" xfId="0" applyFont="1" applyBorder="1"/>
    <xf numFmtId="0" fontId="9" fillId="0" borderId="0" xfId="0" applyFont="1"/>
    <xf numFmtId="0" fontId="9" fillId="0" borderId="0" xfId="0" applyFont="1" applyBorder="1" applyAlignment="1"/>
    <xf numFmtId="0" fontId="3" fillId="0" borderId="0" xfId="0" applyFont="1" applyBorder="1" applyAlignment="1"/>
    <xf numFmtId="0" fontId="9" fillId="0" borderId="19" xfId="0" applyFont="1" applyBorder="1" applyAlignment="1"/>
    <xf numFmtId="0" fontId="9" fillId="0" borderId="15" xfId="0" applyFont="1" applyBorder="1" applyAlignment="1"/>
    <xf numFmtId="0" fontId="9" fillId="0" borderId="12" xfId="0" applyFont="1" applyBorder="1"/>
    <xf numFmtId="0" fontId="9" fillId="0" borderId="18" xfId="0" applyFont="1" applyBorder="1"/>
    <xf numFmtId="0" fontId="9" fillId="0" borderId="41" xfId="0" applyFont="1" applyBorder="1"/>
    <xf numFmtId="0" fontId="9" fillId="0" borderId="42" xfId="0" applyFont="1" applyBorder="1"/>
    <xf numFmtId="0" fontId="9" fillId="0" borderId="47" xfId="0" applyFont="1" applyBorder="1"/>
    <xf numFmtId="0" fontId="9" fillId="0" borderId="49" xfId="0" applyFont="1" applyBorder="1"/>
    <xf numFmtId="0" fontId="9" fillId="0" borderId="51" xfId="0" applyFont="1" applyBorder="1"/>
    <xf numFmtId="0" fontId="9" fillId="0" borderId="20" xfId="0" applyFont="1" applyBorder="1"/>
    <xf numFmtId="0" fontId="9" fillId="0" borderId="35" xfId="0" applyFont="1" applyBorder="1"/>
    <xf numFmtId="0" fontId="7" fillId="0" borderId="0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77" xfId="0" applyFont="1" applyBorder="1" applyAlignment="1">
      <alignment horizontal="left" indent="1"/>
    </xf>
    <xf numFmtId="0" fontId="6" fillId="0" borderId="78" xfId="0" applyFont="1" applyBorder="1" applyAlignment="1">
      <alignment horizontal="left" indent="1"/>
    </xf>
    <xf numFmtId="0" fontId="6" fillId="0" borderId="79" xfId="0" applyFont="1" applyBorder="1" applyAlignment="1">
      <alignment horizontal="left" indent="1"/>
    </xf>
    <xf numFmtId="0" fontId="7" fillId="0" borderId="24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24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14" fillId="0" borderId="2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6" fillId="0" borderId="0" xfId="0" applyFont="1" applyBorder="1"/>
    <xf numFmtId="0" fontId="16" fillId="0" borderId="15" xfId="0" applyFont="1" applyBorder="1"/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14" fillId="0" borderId="0" xfId="0" applyFont="1" applyBorder="1"/>
    <xf numFmtId="0" fontId="12" fillId="0" borderId="0" xfId="0" applyFont="1" applyBorder="1"/>
    <xf numFmtId="0" fontId="14" fillId="0" borderId="15" xfId="0" applyFont="1" applyBorder="1"/>
    <xf numFmtId="0" fontId="12" fillId="0" borderId="15" xfId="0" applyFont="1" applyBorder="1"/>
    <xf numFmtId="0" fontId="19" fillId="0" borderId="0" xfId="0" applyFont="1" applyBorder="1"/>
    <xf numFmtId="0" fontId="19" fillId="0" borderId="0" xfId="0" applyFont="1"/>
    <xf numFmtId="0" fontId="19" fillId="0" borderId="15" xfId="0" applyFont="1" applyBorder="1"/>
    <xf numFmtId="0" fontId="0" fillId="0" borderId="87" xfId="0" applyBorder="1"/>
    <xf numFmtId="0" fontId="0" fillId="0" borderId="88" xfId="0" applyBorder="1"/>
    <xf numFmtId="0" fontId="21" fillId="0" borderId="0" xfId="0" applyFont="1"/>
    <xf numFmtId="0" fontId="21" fillId="0" borderId="89" xfId="0" applyFont="1" applyBorder="1" applyAlignment="1">
      <alignment horizontal="center"/>
    </xf>
    <xf numFmtId="0" fontId="21" fillId="0" borderId="90" xfId="0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92" xfId="0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23" fillId="0" borderId="0" xfId="0" applyFont="1"/>
    <xf numFmtId="0" fontId="23" fillId="0" borderId="21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0" xfId="0" applyFont="1" applyBorder="1"/>
    <xf numFmtId="0" fontId="21" fillId="0" borderId="66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10" fillId="25" borderId="17" xfId="0" applyFont="1" applyFill="1" applyBorder="1" applyAlignment="1">
      <alignment horizontal="center" vertical="center"/>
    </xf>
    <xf numFmtId="0" fontId="10" fillId="25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25" borderId="3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 wrapText="1"/>
    </xf>
    <xf numFmtId="0" fontId="4" fillId="25" borderId="47" xfId="0" applyFont="1" applyFill="1" applyBorder="1" applyAlignment="1">
      <alignment horizontal="center" vertical="center" wrapText="1"/>
    </xf>
    <xf numFmtId="0" fontId="4" fillId="25" borderId="63" xfId="0" applyFont="1" applyFill="1" applyBorder="1" applyAlignment="1">
      <alignment horizontal="center" vertical="center" wrapText="1"/>
    </xf>
    <xf numFmtId="0" fontId="10" fillId="25" borderId="76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10" fillId="25" borderId="63" xfId="0" applyFont="1" applyFill="1" applyBorder="1" applyAlignment="1">
      <alignment horizontal="center" vertical="center"/>
    </xf>
    <xf numFmtId="0" fontId="10" fillId="25" borderId="3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3" xfId="0" applyFont="1" applyBorder="1" applyAlignment="1">
      <alignment horizontal="left" vertical="center" indent="1"/>
    </xf>
    <xf numFmtId="0" fontId="7" fillId="0" borderId="59" xfId="0" applyFont="1" applyBorder="1" applyAlignment="1">
      <alignment horizontal="left" vertical="center" indent="1"/>
    </xf>
    <xf numFmtId="0" fontId="9" fillId="0" borderId="23" xfId="0" applyFont="1" applyBorder="1"/>
    <xf numFmtId="0" fontId="9" fillId="0" borderId="24" xfId="0" applyFont="1" applyBorder="1"/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9" fillId="0" borderId="21" xfId="0" applyFont="1" applyBorder="1"/>
    <xf numFmtId="0" fontId="9" fillId="0" borderId="26" xfId="0" applyFont="1" applyBorder="1"/>
    <xf numFmtId="0" fontId="4" fillId="25" borderId="47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38" xfId="0" applyFont="1" applyFill="1" applyBorder="1" applyAlignment="1">
      <alignment horizontal="left" vertical="center" indent="1"/>
    </xf>
    <xf numFmtId="0" fontId="0" fillId="0" borderId="25" xfId="0" applyFill="1" applyBorder="1"/>
    <xf numFmtId="0" fontId="0" fillId="0" borderId="31" xfId="0" applyFill="1" applyBorder="1"/>
    <xf numFmtId="0" fontId="0" fillId="0" borderId="21" xfId="0" applyFill="1" applyBorder="1"/>
    <xf numFmtId="0" fontId="0" fillId="0" borderId="26" xfId="0" applyFill="1" applyBorder="1"/>
    <xf numFmtId="0" fontId="0" fillId="0" borderId="37" xfId="0" applyFill="1" applyBorder="1"/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0" fillId="0" borderId="31" xfId="0" quotePrefix="1" applyBorder="1"/>
    <xf numFmtId="0" fontId="27" fillId="0" borderId="95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16" fillId="0" borderId="13" xfId="0" applyFont="1" applyBorder="1"/>
    <xf numFmtId="0" fontId="7" fillId="0" borderId="76" xfId="0" applyFont="1" applyBorder="1" applyAlignment="1">
      <alignment horizontal="center"/>
    </xf>
    <xf numFmtId="0" fontId="29" fillId="0" borderId="0" xfId="0" applyFont="1"/>
    <xf numFmtId="0" fontId="2" fillId="0" borderId="34" xfId="0" quotePrefix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30" fillId="0" borderId="22" xfId="0" applyFont="1" applyBorder="1"/>
    <xf numFmtId="0" fontId="30" fillId="0" borderId="23" xfId="0" applyFont="1" applyBorder="1"/>
    <xf numFmtId="0" fontId="30" fillId="0" borderId="24" xfId="0" applyFont="1" applyBorder="1"/>
    <xf numFmtId="0" fontId="30" fillId="0" borderId="30" xfId="0" applyFont="1" applyBorder="1"/>
    <xf numFmtId="0" fontId="30" fillId="0" borderId="36" xfId="0" applyFont="1" applyBorder="1"/>
    <xf numFmtId="0" fontId="30" fillId="0" borderId="25" xfId="0" applyFont="1" applyBorder="1"/>
    <xf numFmtId="0" fontId="30" fillId="0" borderId="21" xfId="0" applyFont="1" applyBorder="1"/>
    <xf numFmtId="0" fontId="30" fillId="0" borderId="26" xfId="0" applyFont="1" applyBorder="1"/>
    <xf numFmtId="0" fontId="30" fillId="0" borderId="31" xfId="0" applyFont="1" applyBorder="1"/>
    <xf numFmtId="0" fontId="30" fillId="0" borderId="37" xfId="0" applyFont="1" applyBorder="1"/>
    <xf numFmtId="0" fontId="30" fillId="0" borderId="27" xfId="0" applyFont="1" applyBorder="1"/>
    <xf numFmtId="0" fontId="30" fillId="0" borderId="28" xfId="0" applyFont="1" applyBorder="1"/>
    <xf numFmtId="0" fontId="18" fillId="0" borderId="0" xfId="0" applyFont="1" applyBorder="1"/>
    <xf numFmtId="0" fontId="18" fillId="0" borderId="47" xfId="0" applyFont="1" applyBorder="1"/>
    <xf numFmtId="0" fontId="18" fillId="0" borderId="46" xfId="0" applyFont="1" applyBorder="1"/>
    <xf numFmtId="0" fontId="18" fillId="0" borderId="48" xfId="0" applyFont="1" applyBorder="1"/>
    <xf numFmtId="0" fontId="18" fillId="0" borderId="50" xfId="0" applyFont="1" applyBorder="1"/>
    <xf numFmtId="0" fontId="18" fillId="0" borderId="56" xfId="0" applyFont="1" applyBorder="1"/>
    <xf numFmtId="0" fontId="18" fillId="0" borderId="49" xfId="0" applyFont="1" applyBorder="1"/>
    <xf numFmtId="0" fontId="18" fillId="0" borderId="51" xfId="0" applyFont="1" applyBorder="1"/>
    <xf numFmtId="0" fontId="18" fillId="0" borderId="17" xfId="0" applyFont="1" applyBorder="1"/>
    <xf numFmtId="0" fontId="31" fillId="0" borderId="19" xfId="0" applyFont="1" applyBorder="1"/>
    <xf numFmtId="0" fontId="31" fillId="0" borderId="0" xfId="0" applyFont="1" applyBorder="1"/>
    <xf numFmtId="0" fontId="31" fillId="0" borderId="13" xfId="0" applyFont="1" applyBorder="1"/>
    <xf numFmtId="0" fontId="30" fillId="0" borderId="33" xfId="0" applyFont="1" applyBorder="1"/>
    <xf numFmtId="0" fontId="30" fillId="0" borderId="20" xfId="0" applyFont="1" applyBorder="1"/>
    <xf numFmtId="0" fontId="23" fillId="0" borderId="34" xfId="0" applyFont="1" applyFill="1" applyBorder="1" applyAlignment="1">
      <alignment horizontal="left" indent="1"/>
    </xf>
    <xf numFmtId="0" fontId="20" fillId="0" borderId="32" xfId="0" applyFont="1" applyBorder="1" applyAlignment="1">
      <alignment horizontal="left" indent="1"/>
    </xf>
    <xf numFmtId="0" fontId="14" fillId="0" borderId="28" xfId="0" applyFont="1" applyBorder="1" applyAlignment="1">
      <alignment horizontal="center"/>
    </xf>
    <xf numFmtId="0" fontId="23" fillId="26" borderId="34" xfId="0" applyFont="1" applyFill="1" applyBorder="1" applyAlignment="1">
      <alignment horizontal="left" vertical="center" indent="1"/>
    </xf>
    <xf numFmtId="0" fontId="33" fillId="0" borderId="37" xfId="0" applyFont="1" applyBorder="1" applyAlignment="1">
      <alignment horizontal="center" vertical="center" wrapText="1"/>
    </xf>
    <xf numFmtId="0" fontId="33" fillId="0" borderId="21" xfId="0" applyFont="1" applyBorder="1" applyAlignment="1">
      <alignment vertical="center" wrapText="1"/>
    </xf>
    <xf numFmtId="0" fontId="25" fillId="0" borderId="37" xfId="0" applyFont="1" applyBorder="1" applyAlignment="1">
      <alignment horizontal="center" vertical="center" wrapText="1"/>
    </xf>
    <xf numFmtId="0" fontId="33" fillId="0" borderId="97" xfId="0" applyFont="1" applyBorder="1" applyAlignment="1">
      <alignment horizontal="center" vertical="center" wrapText="1"/>
    </xf>
    <xf numFmtId="0" fontId="33" fillId="0" borderId="7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38" xfId="0" applyBorder="1" applyAlignment="1">
      <alignment horizontal="center"/>
    </xf>
    <xf numFmtId="0" fontId="14" fillId="0" borderId="65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86" xfId="0" applyBorder="1" applyAlignment="1">
      <alignment horizontal="center"/>
    </xf>
    <xf numFmtId="0" fontId="14" fillId="0" borderId="100" xfId="0" applyFont="1" applyBorder="1" applyAlignment="1">
      <alignment horizontal="center" vertical="center"/>
    </xf>
    <xf numFmtId="0" fontId="0" fillId="0" borderId="60" xfId="0" applyFill="1" applyBorder="1"/>
    <xf numFmtId="0" fontId="0" fillId="0" borderId="101" xfId="0" applyBorder="1"/>
    <xf numFmtId="0" fontId="14" fillId="0" borderId="5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9" fillId="0" borderId="25" xfId="0" applyFont="1" applyBorder="1"/>
    <xf numFmtId="0" fontId="54" fillId="0" borderId="0" xfId="0" applyFont="1" applyAlignment="1">
      <alignment horizontal="center"/>
    </xf>
    <xf numFmtId="0" fontId="34" fillId="0" borderId="0" xfId="0" applyFont="1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right"/>
    </xf>
    <xf numFmtId="0" fontId="55" fillId="0" borderId="0" xfId="0" applyFont="1"/>
    <xf numFmtId="0" fontId="21" fillId="1" borderId="95" xfId="0" applyFont="1" applyFill="1" applyBorder="1" applyAlignment="1">
      <alignment horizontal="center" vertical="center" wrapText="1"/>
    </xf>
    <xf numFmtId="0" fontId="23" fillId="1" borderId="47" xfId="0" applyFont="1" applyFill="1" applyBorder="1" applyAlignment="1">
      <alignment horizontal="center" vertical="center" wrapText="1"/>
    </xf>
    <xf numFmtId="0" fontId="23" fillId="1" borderId="96" xfId="0" applyFont="1" applyFill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/>
    </xf>
    <xf numFmtId="0" fontId="23" fillId="27" borderId="103" xfId="0" applyFont="1" applyFill="1" applyBorder="1" applyAlignment="1" applyProtection="1">
      <alignment horizontal="center" vertical="center"/>
      <protection locked="0"/>
    </xf>
    <xf numFmtId="0" fontId="23" fillId="0" borderId="104" xfId="0" applyFont="1" applyFill="1" applyBorder="1" applyAlignment="1" applyProtection="1">
      <alignment horizontal="left" vertical="center"/>
    </xf>
    <xf numFmtId="0" fontId="23" fillId="27" borderId="105" xfId="0" applyFont="1" applyFill="1" applyBorder="1" applyAlignment="1" applyProtection="1">
      <alignment horizontal="left" vertical="center"/>
      <protection locked="0"/>
    </xf>
    <xf numFmtId="1" fontId="23" fillId="27" borderId="106" xfId="0" applyNumberFormat="1" applyFont="1" applyFill="1" applyBorder="1" applyAlignment="1" applyProtection="1">
      <alignment horizontal="center" vertical="center"/>
      <protection locked="0"/>
    </xf>
    <xf numFmtId="0" fontId="23" fillId="27" borderId="102" xfId="0" applyFont="1" applyFill="1" applyBorder="1" applyAlignment="1" applyProtection="1">
      <alignment horizontal="center" vertical="center"/>
      <protection locked="0"/>
    </xf>
    <xf numFmtId="0" fontId="23" fillId="0" borderId="103" xfId="0" applyFont="1" applyBorder="1" applyAlignment="1" applyProtection="1">
      <alignment horizontal="center" vertical="center"/>
      <protection hidden="1"/>
    </xf>
    <xf numFmtId="0" fontId="57" fillId="27" borderId="103" xfId="0" applyFont="1" applyFill="1" applyBorder="1" applyAlignment="1" applyProtection="1">
      <alignment horizontal="center" vertical="center"/>
      <protection locked="0"/>
    </xf>
    <xf numFmtId="165" fontId="23" fillId="0" borderId="103" xfId="0" applyNumberFormat="1" applyFont="1" applyFill="1" applyBorder="1" applyAlignment="1" applyProtection="1">
      <alignment horizontal="center" vertical="center"/>
      <protection hidden="1"/>
    </xf>
    <xf numFmtId="0" fontId="23" fillId="0" borderId="10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wrapText="1"/>
      <protection hidden="1"/>
    </xf>
    <xf numFmtId="0" fontId="23" fillId="0" borderId="107" xfId="0" applyFont="1" applyBorder="1" applyAlignment="1">
      <alignment horizontal="center" vertical="center"/>
    </xf>
    <xf numFmtId="0" fontId="23" fillId="27" borderId="108" xfId="0" applyFont="1" applyFill="1" applyBorder="1" applyAlignment="1" applyProtection="1">
      <alignment horizontal="center" vertical="center"/>
      <protection locked="0"/>
    </xf>
    <xf numFmtId="0" fontId="23" fillId="0" borderId="109" xfId="0" applyFont="1" applyFill="1" applyBorder="1" applyAlignment="1" applyProtection="1">
      <alignment horizontal="left" vertical="center"/>
    </xf>
    <xf numFmtId="0" fontId="23" fillId="27" borderId="110" xfId="0" applyFont="1" applyFill="1" applyBorder="1" applyAlignment="1" applyProtection="1">
      <alignment horizontal="left" vertical="center"/>
      <protection locked="0"/>
    </xf>
    <xf numFmtId="0" fontId="23" fillId="27" borderId="111" xfId="0" applyFont="1" applyFill="1" applyBorder="1" applyAlignment="1" applyProtection="1">
      <alignment horizontal="center" vertical="center"/>
      <protection locked="0"/>
    </xf>
    <xf numFmtId="0" fontId="23" fillId="27" borderId="107" xfId="0" applyFont="1" applyFill="1" applyBorder="1" applyAlignment="1" applyProtection="1">
      <alignment horizontal="center" vertical="center"/>
      <protection locked="0"/>
    </xf>
    <xf numFmtId="0" fontId="23" fillId="0" borderId="108" xfId="0" applyFont="1" applyBorder="1" applyAlignment="1" applyProtection="1">
      <alignment horizontal="center" vertical="center"/>
      <protection hidden="1"/>
    </xf>
    <xf numFmtId="0" fontId="57" fillId="27" borderId="108" xfId="0" applyFont="1" applyFill="1" applyBorder="1" applyAlignment="1" applyProtection="1">
      <alignment horizontal="center" vertical="center"/>
      <protection locked="0"/>
    </xf>
    <xf numFmtId="165" fontId="23" fillId="0" borderId="108" xfId="0" applyNumberFormat="1" applyFont="1" applyFill="1" applyBorder="1" applyAlignment="1" applyProtection="1">
      <alignment horizontal="center" vertical="center"/>
      <protection hidden="1"/>
    </xf>
    <xf numFmtId="0" fontId="23" fillId="0" borderId="111" xfId="0" applyFont="1" applyBorder="1" applyAlignment="1" applyProtection="1">
      <alignment horizontal="center" vertical="center"/>
      <protection hidden="1"/>
    </xf>
    <xf numFmtId="0" fontId="23" fillId="0" borderId="108" xfId="0" applyFont="1" applyFill="1" applyBorder="1" applyAlignment="1" applyProtection="1">
      <alignment horizontal="center" vertical="center"/>
      <protection hidden="1"/>
    </xf>
    <xf numFmtId="1" fontId="23" fillId="27" borderId="111" xfId="0" applyNumberFormat="1" applyFont="1" applyFill="1" applyBorder="1" applyAlignment="1" applyProtection="1">
      <alignment horizontal="center" vertical="center"/>
      <protection locked="0"/>
    </xf>
    <xf numFmtId="0" fontId="23" fillId="0" borderId="107" xfId="0" applyFont="1" applyFill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27" borderId="113" xfId="0" applyFont="1" applyFill="1" applyBorder="1" applyAlignment="1" applyProtection="1">
      <alignment horizontal="center" vertical="center"/>
      <protection locked="0"/>
    </xf>
    <xf numFmtId="0" fontId="23" fillId="0" borderId="114" xfId="0" applyFont="1" applyFill="1" applyBorder="1" applyAlignment="1" applyProtection="1">
      <alignment horizontal="left" vertical="center"/>
    </xf>
    <xf numFmtId="0" fontId="23" fillId="27" borderId="115" xfId="0" applyFont="1" applyFill="1" applyBorder="1" applyAlignment="1" applyProtection="1">
      <alignment horizontal="left" vertical="center"/>
      <protection locked="0"/>
    </xf>
    <xf numFmtId="1" fontId="23" fillId="27" borderId="116" xfId="0" applyNumberFormat="1" applyFont="1" applyFill="1" applyBorder="1" applyAlignment="1" applyProtection="1">
      <alignment horizontal="center" vertical="center"/>
      <protection locked="0"/>
    </xf>
    <xf numFmtId="0" fontId="23" fillId="27" borderId="112" xfId="0" applyFont="1" applyFill="1" applyBorder="1" applyAlignment="1" applyProtection="1">
      <alignment horizontal="center" vertical="center"/>
      <protection locked="0"/>
    </xf>
    <xf numFmtId="0" fontId="23" fillId="0" borderId="113" xfId="0" applyFont="1" applyFill="1" applyBorder="1" applyAlignment="1" applyProtection="1">
      <alignment horizontal="center" vertical="center"/>
      <protection hidden="1"/>
    </xf>
    <xf numFmtId="0" fontId="57" fillId="27" borderId="113" xfId="0" applyFont="1" applyFill="1" applyBorder="1" applyAlignment="1" applyProtection="1">
      <alignment horizontal="center" vertical="center"/>
      <protection locked="0"/>
    </xf>
    <xf numFmtId="166" fontId="23" fillId="1" borderId="89" xfId="28" applyNumberFormat="1" applyFont="1" applyFill="1" applyBorder="1" applyAlignment="1" applyProtection="1">
      <alignment horizontal="center" vertical="center"/>
      <protection hidden="1"/>
    </xf>
    <xf numFmtId="166" fontId="23" fillId="1" borderId="90" xfId="28" applyNumberFormat="1" applyFont="1" applyFill="1" applyBorder="1" applyAlignment="1" applyProtection="1">
      <alignment horizontal="center" vertical="center"/>
      <protection hidden="1"/>
    </xf>
    <xf numFmtId="166" fontId="23" fillId="1" borderId="91" xfId="28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center"/>
    </xf>
    <xf numFmtId="0" fontId="58" fillId="0" borderId="0" xfId="0" applyFont="1"/>
    <xf numFmtId="0" fontId="34" fillId="0" borderId="0" xfId="0" applyFont="1" applyAlignment="1">
      <alignment horizontal="right" vertical="top"/>
    </xf>
    <xf numFmtId="0" fontId="21" fillId="0" borderId="0" xfId="0" applyFont="1" applyFill="1" applyBorder="1" applyAlignment="1">
      <alignment horizontal="center"/>
    </xf>
    <xf numFmtId="0" fontId="21" fillId="1" borderId="117" xfId="0" applyFont="1" applyFill="1" applyBorder="1" applyAlignment="1">
      <alignment horizontal="center"/>
    </xf>
    <xf numFmtId="0" fontId="23" fillId="0" borderId="118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hidden="1"/>
    </xf>
    <xf numFmtId="0" fontId="23" fillId="0" borderId="119" xfId="0" applyFont="1" applyFill="1" applyBorder="1" applyAlignment="1">
      <alignment horizontal="center"/>
    </xf>
    <xf numFmtId="0" fontId="23" fillId="0" borderId="117" xfId="0" applyFont="1" applyFill="1" applyBorder="1" applyAlignment="1">
      <alignment horizontal="center"/>
    </xf>
    <xf numFmtId="0" fontId="23" fillId="0" borderId="0" xfId="0" applyFont="1" applyAlignment="1" applyProtection="1">
      <alignment horizontal="left"/>
      <protection locked="0" hidden="1"/>
    </xf>
    <xf numFmtId="0" fontId="23" fillId="0" borderId="120" xfId="0" applyFont="1" applyFill="1" applyBorder="1" applyAlignment="1">
      <alignment horizontal="center"/>
    </xf>
    <xf numFmtId="0" fontId="21" fillId="1" borderId="121" xfId="0" applyFont="1" applyFill="1" applyBorder="1" applyAlignment="1">
      <alignment horizontal="center"/>
    </xf>
    <xf numFmtId="0" fontId="35" fillId="0" borderId="0" xfId="0" applyFont="1"/>
    <xf numFmtId="0" fontId="9" fillId="0" borderId="1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25" fillId="0" borderId="37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horizontal="center" vertical="top" wrapText="1"/>
    </xf>
    <xf numFmtId="0" fontId="33" fillId="0" borderId="71" xfId="0" applyFont="1" applyBorder="1" applyAlignment="1">
      <alignment horizontal="center" vertical="top" wrapText="1"/>
    </xf>
    <xf numFmtId="0" fontId="34" fillId="0" borderId="21" xfId="0" applyFont="1" applyBorder="1"/>
    <xf numFmtId="0" fontId="23" fillId="0" borderId="25" xfId="0" applyFont="1" applyBorder="1"/>
    <xf numFmtId="0" fontId="6" fillId="0" borderId="13" xfId="0" applyFont="1" applyBorder="1" applyAlignment="1">
      <alignment vertical="center"/>
    </xf>
    <xf numFmtId="0" fontId="0" fillId="0" borderId="122" xfId="0" applyBorder="1"/>
    <xf numFmtId="0" fontId="0" fillId="0" borderId="96" xfId="0" applyBorder="1"/>
    <xf numFmtId="0" fontId="0" fillId="0" borderId="123" xfId="0" applyBorder="1"/>
    <xf numFmtId="0" fontId="0" fillId="0" borderId="124" xfId="0" applyBorder="1"/>
    <xf numFmtId="0" fontId="0" fillId="0" borderId="125" xfId="0" applyBorder="1"/>
    <xf numFmtId="0" fontId="0" fillId="0" borderId="126" xfId="0" applyBorder="1"/>
    <xf numFmtId="0" fontId="0" fillId="0" borderId="127" xfId="0" applyBorder="1"/>
    <xf numFmtId="0" fontId="0" fillId="0" borderId="122" xfId="0" applyBorder="1" applyAlignment="1"/>
    <xf numFmtId="0" fontId="0" fillId="0" borderId="123" xfId="0" applyBorder="1" applyAlignment="1"/>
    <xf numFmtId="0" fontId="0" fillId="0" borderId="128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0" fillId="0" borderId="86" xfId="0" applyBorder="1" applyAlignment="1"/>
    <xf numFmtId="0" fontId="0" fillId="0" borderId="125" xfId="0" applyBorder="1" applyAlignment="1"/>
    <xf numFmtId="0" fontId="2" fillId="0" borderId="123" xfId="0" applyFont="1" applyBorder="1"/>
    <xf numFmtId="0" fontId="2" fillId="0" borderId="128" xfId="0" applyFont="1" applyBorder="1"/>
    <xf numFmtId="0" fontId="2" fillId="0" borderId="122" xfId="0" applyFont="1" applyBorder="1"/>
    <xf numFmtId="0" fontId="7" fillId="0" borderId="11" xfId="0" applyFont="1" applyBorder="1" applyAlignment="1">
      <alignment horizontal="center" vertical="center"/>
    </xf>
    <xf numFmtId="0" fontId="9" fillId="0" borderId="129" xfId="0" applyFont="1" applyBorder="1"/>
    <xf numFmtId="0" fontId="9" fillId="0" borderId="130" xfId="0" applyFont="1" applyBorder="1"/>
    <xf numFmtId="0" fontId="9" fillId="0" borderId="131" xfId="0" applyFont="1" applyBorder="1"/>
    <xf numFmtId="0" fontId="9" fillId="0" borderId="132" xfId="0" applyFont="1" applyBorder="1"/>
    <xf numFmtId="0" fontId="9" fillId="0" borderId="133" xfId="0" applyFont="1" applyBorder="1"/>
    <xf numFmtId="0" fontId="9" fillId="0" borderId="134" xfId="0" applyFont="1" applyBorder="1"/>
    <xf numFmtId="0" fontId="14" fillId="0" borderId="134" xfId="0" applyFont="1" applyBorder="1" applyAlignment="1">
      <alignment horizontal="center"/>
    </xf>
    <xf numFmtId="0" fontId="9" fillId="0" borderId="135" xfId="0" applyFont="1" applyBorder="1"/>
    <xf numFmtId="0" fontId="18" fillId="0" borderId="134" xfId="0" applyFont="1" applyBorder="1"/>
    <xf numFmtId="0" fontId="14" fillId="0" borderId="136" xfId="0" applyFont="1" applyBorder="1" applyAlignment="1">
      <alignment horizontal="center" vertical="center"/>
    </xf>
    <xf numFmtId="0" fontId="14" fillId="0" borderId="138" xfId="0" applyFont="1" applyBorder="1" applyAlignment="1">
      <alignment horizontal="center" vertical="center"/>
    </xf>
    <xf numFmtId="0" fontId="19" fillId="0" borderId="139" xfId="0" applyFont="1" applyBorder="1"/>
    <xf numFmtId="0" fontId="9" fillId="0" borderId="140" xfId="0" applyFont="1" applyBorder="1"/>
    <xf numFmtId="0" fontId="0" fillId="0" borderId="141" xfId="0" applyBorder="1"/>
    <xf numFmtId="0" fontId="0" fillId="0" borderId="142" xfId="0" applyBorder="1" applyAlignment="1"/>
    <xf numFmtId="0" fontId="4" fillId="0" borderId="143" xfId="0" applyFont="1" applyBorder="1" applyAlignment="1">
      <alignment horizontal="center"/>
    </xf>
    <xf numFmtId="0" fontId="2" fillId="0" borderId="144" xfId="0" applyFont="1" applyBorder="1"/>
    <xf numFmtId="0" fontId="0" fillId="0" borderId="142" xfId="0" applyBorder="1"/>
    <xf numFmtId="0" fontId="0" fillId="0" borderId="129" xfId="0" applyBorder="1"/>
    <xf numFmtId="0" fontId="0" fillId="0" borderId="130" xfId="0" applyBorder="1"/>
    <xf numFmtId="0" fontId="0" fillId="0" borderId="133" xfId="0" applyBorder="1"/>
    <xf numFmtId="0" fontId="0" fillId="0" borderId="134" xfId="0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19" fillId="0" borderId="134" xfId="0" applyFont="1" applyBorder="1" applyAlignment="1">
      <alignment horizontal="center" vertical="center"/>
    </xf>
    <xf numFmtId="0" fontId="19" fillId="0" borderId="134" xfId="0" applyFont="1" applyBorder="1"/>
    <xf numFmtId="0" fontId="20" fillId="0" borderId="145" xfId="0" applyFont="1" applyBorder="1" applyAlignment="1">
      <alignment horizontal="center" vertical="center"/>
    </xf>
    <xf numFmtId="0" fontId="12" fillId="0" borderId="136" xfId="0" applyFont="1" applyBorder="1" applyAlignment="1">
      <alignment horizontal="center" vertical="center"/>
    </xf>
    <xf numFmtId="0" fontId="20" fillId="0" borderId="146" xfId="0" applyFont="1" applyBorder="1" applyAlignment="1">
      <alignment horizontal="center" vertical="center"/>
    </xf>
    <xf numFmtId="0" fontId="12" fillId="0" borderId="137" xfId="0" applyFont="1" applyBorder="1" applyAlignment="1">
      <alignment horizontal="center" vertical="center"/>
    </xf>
    <xf numFmtId="0" fontId="20" fillId="0" borderId="146" xfId="0" applyFont="1" applyFill="1" applyBorder="1" applyAlignment="1">
      <alignment horizontal="center" vertical="center"/>
    </xf>
    <xf numFmtId="0" fontId="12" fillId="0" borderId="137" xfId="0" applyFont="1" applyFill="1" applyBorder="1" applyAlignment="1">
      <alignment horizontal="center" vertical="center"/>
    </xf>
    <xf numFmtId="0" fontId="14" fillId="0" borderId="146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0" fillId="0" borderId="139" xfId="0" applyBorder="1"/>
    <xf numFmtId="0" fontId="0" fillId="0" borderId="134" xfId="0" applyBorder="1"/>
    <xf numFmtId="0" fontId="0" fillId="0" borderId="140" xfId="0" applyBorder="1"/>
    <xf numFmtId="0" fontId="0" fillId="0" borderId="128" xfId="0" applyBorder="1"/>
    <xf numFmtId="0" fontId="0" fillId="0" borderId="147" xfId="0" applyBorder="1"/>
    <xf numFmtId="0" fontId="0" fillId="0" borderId="19" xfId="0" applyBorder="1" applyAlignment="1"/>
    <xf numFmtId="0" fontId="0" fillId="0" borderId="0" xfId="0" applyBorder="1" applyAlignment="1"/>
    <xf numFmtId="0" fontId="0" fillId="0" borderId="58" xfId="0" applyBorder="1" applyAlignment="1"/>
    <xf numFmtId="0" fontId="34" fillId="0" borderId="37" xfId="0" applyFont="1" applyBorder="1"/>
    <xf numFmtId="0" fontId="18" fillId="0" borderId="148" xfId="0" applyFont="1" applyBorder="1"/>
    <xf numFmtId="0" fontId="18" fillId="0" borderId="54" xfId="0" applyFont="1" applyBorder="1"/>
    <xf numFmtId="0" fontId="21" fillId="0" borderId="149" xfId="0" applyFont="1" applyBorder="1" applyAlignment="1">
      <alignment horizontal="center"/>
    </xf>
    <xf numFmtId="0" fontId="77" fillId="0" borderId="21" xfId="0" applyFont="1" applyBorder="1" applyAlignment="1">
      <alignment horizontal="center" vertical="center" wrapText="1"/>
    </xf>
    <xf numFmtId="0" fontId="19" fillId="0" borderId="22" xfId="0" applyFont="1" applyBorder="1"/>
    <xf numFmtId="0" fontId="19" fillId="0" borderId="25" xfId="0" applyFont="1" applyFill="1" applyBorder="1"/>
    <xf numFmtId="0" fontId="6" fillId="0" borderId="100" xfId="0" applyFont="1" applyBorder="1" applyAlignment="1">
      <alignment horizontal="center" vertical="center"/>
    </xf>
    <xf numFmtId="0" fontId="34" fillId="0" borderId="31" xfId="0" applyFont="1" applyBorder="1"/>
    <xf numFmtId="0" fontId="34" fillId="0" borderId="81" xfId="0" applyFont="1" applyBorder="1"/>
    <xf numFmtId="0" fontId="6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Border="1" applyAlignment="1"/>
    <xf numFmtId="0" fontId="78" fillId="0" borderId="21" xfId="0" applyFont="1" applyBorder="1" applyAlignment="1">
      <alignment horizontal="left" vertical="center" indent="1"/>
    </xf>
    <xf numFmtId="0" fontId="79" fillId="0" borderId="21" xfId="0" applyFont="1" applyBorder="1" applyAlignment="1">
      <alignment horizontal="left" vertical="center" indent="1"/>
    </xf>
    <xf numFmtId="0" fontId="80" fillId="0" borderId="38" xfId="0" applyFont="1" applyFill="1" applyBorder="1" applyAlignment="1">
      <alignment horizontal="center" vertical="center" wrapText="1"/>
    </xf>
    <xf numFmtId="0" fontId="80" fillId="0" borderId="38" xfId="0" applyFont="1" applyFill="1" applyBorder="1" applyAlignment="1">
      <alignment horizontal="left" vertical="center" wrapText="1" indent="1"/>
    </xf>
    <xf numFmtId="0" fontId="78" fillId="0" borderId="21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left" vertical="center" indent="1"/>
    </xf>
    <xf numFmtId="0" fontId="79" fillId="0" borderId="21" xfId="0" applyFont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left" vertical="center" indent="1"/>
    </xf>
    <xf numFmtId="0" fontId="20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9" fillId="0" borderId="21" xfId="0" applyFont="1" applyBorder="1" applyAlignment="1">
      <alignment horizontal="left" indent="1"/>
    </xf>
    <xf numFmtId="0" fontId="61" fillId="0" borderId="21" xfId="0" applyFont="1" applyBorder="1" applyAlignment="1">
      <alignment horizontal="center" wrapText="1"/>
    </xf>
    <xf numFmtId="0" fontId="61" fillId="0" borderId="21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left" inden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indent="1"/>
    </xf>
    <xf numFmtId="0" fontId="7" fillId="0" borderId="0" xfId="0" applyFont="1" applyBorder="1" applyAlignment="1"/>
    <xf numFmtId="0" fontId="9" fillId="0" borderId="10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/>
    <xf numFmtId="1" fontId="7" fillId="0" borderId="0" xfId="0" applyNumberFormat="1" applyFont="1" applyBorder="1" applyAlignment="1">
      <alignment horizontal="center"/>
    </xf>
    <xf numFmtId="0" fontId="9" fillId="0" borderId="81" xfId="0" applyFont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61" fillId="0" borderId="21" xfId="0" applyFont="1" applyFill="1" applyBorder="1" applyAlignment="1">
      <alignment horizontal="center" wrapText="1"/>
    </xf>
    <xf numFmtId="1" fontId="9" fillId="0" borderId="121" xfId="0" applyNumberFormat="1" applyFont="1" applyFill="1" applyBorder="1" applyAlignment="1">
      <alignment horizontal="center"/>
    </xf>
    <xf numFmtId="0" fontId="9" fillId="0" borderId="121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1" fontId="9" fillId="0" borderId="70" xfId="0" applyNumberFormat="1" applyFont="1" applyBorder="1" applyAlignment="1">
      <alignment horizontal="left" indent="1"/>
    </xf>
    <xf numFmtId="1" fontId="9" fillId="0" borderId="7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 indent="1"/>
    </xf>
    <xf numFmtId="1" fontId="9" fillId="0" borderId="0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9" fillId="0" borderId="21" xfId="0" applyFont="1" applyFill="1" applyBorder="1" applyAlignment="1">
      <alignment horizontal="left" vertical="center" indent="1"/>
    </xf>
    <xf numFmtId="0" fontId="9" fillId="0" borderId="21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9" fillId="0" borderId="153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61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horizontal="left" vertical="center" indent="1"/>
    </xf>
    <xf numFmtId="0" fontId="9" fillId="0" borderId="81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61" fillId="0" borderId="21" xfId="0" applyFont="1" applyFill="1" applyBorder="1" applyAlignment="1">
      <alignment horizontal="center" vertical="center"/>
    </xf>
    <xf numFmtId="0" fontId="85" fillId="0" borderId="21" xfId="0" applyFont="1" applyBorder="1" applyAlignment="1">
      <alignment horizontal="left" vertical="center" indent="1"/>
    </xf>
    <xf numFmtId="0" fontId="89" fillId="0" borderId="21" xfId="0" applyFont="1" applyBorder="1" applyAlignment="1">
      <alignment horizontal="left" vertical="center" indent="1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3" xfId="0" applyFont="1" applyBorder="1" applyAlignment="1">
      <alignment horizontal="left" vertical="center" indent="1"/>
    </xf>
    <xf numFmtId="0" fontId="9" fillId="0" borderId="94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center"/>
    </xf>
    <xf numFmtId="0" fontId="21" fillId="0" borderId="0" xfId="0" applyFont="1" applyBorder="1"/>
    <xf numFmtId="0" fontId="9" fillId="0" borderId="21" xfId="0" applyFont="1" applyFill="1" applyBorder="1" applyAlignment="1">
      <alignment horizontal="left" indent="1"/>
    </xf>
    <xf numFmtId="0" fontId="9" fillId="0" borderId="154" xfId="0" applyFont="1" applyBorder="1" applyAlignment="1">
      <alignment horizontal="center" vertical="center"/>
    </xf>
    <xf numFmtId="0" fontId="9" fillId="0" borderId="0" xfId="0" applyFont="1" applyBorder="1" applyAlignment="1">
      <alignment horizontal="left" indent="1"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/>
    <xf numFmtId="0" fontId="9" fillId="0" borderId="37" xfId="0" applyFont="1" applyFill="1" applyBorder="1" applyAlignment="1">
      <alignment horizontal="center" vertical="center"/>
    </xf>
    <xf numFmtId="0" fontId="18" fillId="0" borderId="0" xfId="0" applyFont="1"/>
    <xf numFmtId="0" fontId="18" fillId="0" borderId="152" xfId="0" applyFont="1" applyBorder="1"/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left" vertical="center" indent="1"/>
    </xf>
    <xf numFmtId="0" fontId="4" fillId="0" borderId="0" xfId="0" applyFont="1" applyAlignment="1"/>
    <xf numFmtId="0" fontId="26" fillId="0" borderId="79" xfId="0" applyFont="1" applyBorder="1" applyAlignment="1">
      <alignment horizontal="left" vertical="center" indent="1"/>
    </xf>
    <xf numFmtId="0" fontId="26" fillId="0" borderId="145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/>
    </xf>
    <xf numFmtId="0" fontId="33" fillId="0" borderId="21" xfId="0" applyFont="1" applyFill="1" applyBorder="1" applyAlignment="1">
      <alignment horizontal="right" vertical="center" wrapText="1"/>
    </xf>
    <xf numFmtId="0" fontId="33" fillId="0" borderId="21" xfId="0" applyFont="1" applyFill="1" applyBorder="1" applyAlignment="1">
      <alignment vertical="center" wrapText="1"/>
    </xf>
    <xf numFmtId="0" fontId="26" fillId="0" borderId="156" xfId="0" applyFont="1" applyBorder="1" applyAlignment="1">
      <alignment horizontal="center" vertical="center"/>
    </xf>
    <xf numFmtId="0" fontId="0" fillId="28" borderId="15" xfId="0" applyFill="1" applyBorder="1"/>
    <xf numFmtId="0" fontId="62" fillId="0" borderId="37" xfId="0" applyFont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left" vertical="center" indent="1"/>
    </xf>
    <xf numFmtId="0" fontId="62" fillId="0" borderId="15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58" xfId="0" applyFont="1" applyBorder="1" applyAlignment="1">
      <alignment vertical="center" wrapText="1"/>
    </xf>
    <xf numFmtId="0" fontId="62" fillId="0" borderId="26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0" borderId="44" xfId="0" applyFont="1" applyBorder="1" applyAlignment="1">
      <alignment horizontal="center" vertical="center" wrapText="1"/>
    </xf>
    <xf numFmtId="0" fontId="62" fillId="0" borderId="158" xfId="0" applyFont="1" applyBorder="1" applyAlignment="1">
      <alignment vertical="center" wrapText="1"/>
    </xf>
    <xf numFmtId="0" fontId="63" fillId="0" borderId="78" xfId="0" applyFont="1" applyBorder="1" applyAlignment="1">
      <alignment vertical="center" wrapText="1"/>
    </xf>
    <xf numFmtId="0" fontId="63" fillId="0" borderId="158" xfId="0" applyFont="1" applyBorder="1" applyAlignment="1">
      <alignment vertical="center" wrapText="1"/>
    </xf>
    <xf numFmtId="0" fontId="62" fillId="0" borderId="31" xfId="0" applyFont="1" applyFill="1" applyBorder="1" applyAlignment="1"/>
    <xf numFmtId="0" fontId="62" fillId="0" borderId="78" xfId="0" applyFont="1" applyBorder="1" applyAlignment="1">
      <alignment vertical="center"/>
    </xf>
    <xf numFmtId="0" fontId="62" fillId="0" borderId="31" xfId="0" applyFont="1" applyFill="1" applyBorder="1" applyAlignment="1">
      <alignment wrapText="1"/>
    </xf>
    <xf numFmtId="0" fontId="62" fillId="0" borderId="65" xfId="0" applyFont="1" applyFill="1" applyBorder="1" applyAlignment="1">
      <alignment vertical="center"/>
    </xf>
    <xf numFmtId="0" fontId="62" fillId="0" borderId="78" xfId="0" applyFont="1" applyFill="1" applyBorder="1" applyAlignment="1">
      <alignment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left" vertical="center" indent="1"/>
    </xf>
    <xf numFmtId="0" fontId="78" fillId="0" borderId="0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91" fillId="0" borderId="21" xfId="0" applyFont="1" applyBorder="1" applyAlignment="1">
      <alignment horizontal="center" wrapText="1"/>
    </xf>
    <xf numFmtId="0" fontId="92" fillId="0" borderId="21" xfId="0" applyFont="1" applyBorder="1" applyAlignment="1">
      <alignment horizontal="left" indent="1"/>
    </xf>
    <xf numFmtId="0" fontId="93" fillId="0" borderId="21" xfId="0" applyFont="1" applyBorder="1" applyAlignment="1">
      <alignment horizontal="center" wrapText="1"/>
    </xf>
    <xf numFmtId="0" fontId="94" fillId="0" borderId="21" xfId="0" applyFont="1" applyBorder="1" applyAlignment="1">
      <alignment horizontal="left" indent="1"/>
    </xf>
    <xf numFmtId="0" fontId="95" fillId="0" borderId="21" xfId="0" applyFont="1" applyBorder="1" applyAlignment="1">
      <alignment horizontal="left" indent="1"/>
    </xf>
    <xf numFmtId="0" fontId="96" fillId="0" borderId="21" xfId="0" applyFont="1" applyBorder="1" applyAlignment="1">
      <alignment horizontal="left" indent="1"/>
    </xf>
    <xf numFmtId="0" fontId="97" fillId="0" borderId="21" xfId="0" applyFont="1" applyBorder="1" applyAlignment="1">
      <alignment horizontal="left" indent="1"/>
    </xf>
    <xf numFmtId="0" fontId="98" fillId="0" borderId="21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3" fillId="0" borderId="21" xfId="0" applyFont="1" applyBorder="1" applyAlignment="1">
      <alignment horizontal="left" vertical="center" indent="1"/>
    </xf>
    <xf numFmtId="0" fontId="93" fillId="0" borderId="21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left" vertical="center" indent="1"/>
    </xf>
    <xf numFmtId="0" fontId="100" fillId="0" borderId="26" xfId="0" applyFont="1" applyFill="1" applyBorder="1" applyAlignment="1">
      <alignment horizontal="center" vertical="center"/>
    </xf>
    <xf numFmtId="0" fontId="62" fillId="0" borderId="157" xfId="0" applyFont="1" applyFill="1" applyBorder="1" applyAlignment="1">
      <alignment horizontal="center" vertical="center" wrapText="1"/>
    </xf>
    <xf numFmtId="0" fontId="62" fillId="0" borderId="78" xfId="0" applyFont="1" applyFill="1" applyBorder="1" applyAlignment="1">
      <alignment vertical="center" wrapText="1"/>
    </xf>
    <xf numFmtId="0" fontId="101" fillId="0" borderId="26" xfId="0" applyFont="1" applyFill="1" applyBorder="1" applyAlignment="1">
      <alignment horizontal="center" vertical="center"/>
    </xf>
    <xf numFmtId="0" fontId="102" fillId="0" borderId="31" xfId="0" applyFont="1" applyFill="1" applyBorder="1" applyAlignment="1"/>
    <xf numFmtId="0" fontId="13" fillId="0" borderId="0" xfId="0" applyFont="1"/>
    <xf numFmtId="0" fontId="105" fillId="0" borderId="21" xfId="0" applyFont="1" applyBorder="1" applyAlignment="1">
      <alignment horizontal="left" vertical="center" indent="1"/>
    </xf>
    <xf numFmtId="0" fontId="106" fillId="0" borderId="21" xfId="0" applyFont="1" applyBorder="1" applyAlignment="1">
      <alignment horizontal="left" vertical="center" indent="1"/>
    </xf>
    <xf numFmtId="0" fontId="34" fillId="26" borderId="34" xfId="0" applyFont="1" applyFill="1" applyBorder="1" applyAlignment="1">
      <alignment horizontal="left" vertical="center" indent="1"/>
    </xf>
    <xf numFmtId="0" fontId="32" fillId="0" borderId="0" xfId="0" applyFont="1" applyBorder="1"/>
    <xf numFmtId="0" fontId="34" fillId="29" borderId="0" xfId="0" applyFont="1" applyFill="1"/>
    <xf numFmtId="0" fontId="9" fillId="29" borderId="0" xfId="0" applyFont="1" applyFill="1"/>
    <xf numFmtId="0" fontId="21" fillId="29" borderId="0" xfId="0" applyFont="1" applyFill="1"/>
    <xf numFmtId="0" fontId="62" fillId="0" borderId="31" xfId="0" applyFont="1" applyFill="1" applyBorder="1" applyAlignment="1">
      <alignment horizontal="left"/>
    </xf>
    <xf numFmtId="0" fontId="62" fillId="0" borderId="78" xfId="0" applyFont="1" applyBorder="1" applyAlignment="1">
      <alignment vertical="center" wrapText="1"/>
    </xf>
    <xf numFmtId="0" fontId="26" fillId="0" borderId="22" xfId="0" applyFont="1" applyBorder="1"/>
    <xf numFmtId="0" fontId="26" fillId="0" borderId="23" xfId="0" applyFont="1" applyBorder="1"/>
    <xf numFmtId="0" fontId="107" fillId="0" borderId="31" xfId="0" applyFont="1" applyFill="1" applyBorder="1" applyAlignment="1"/>
    <xf numFmtId="0" fontId="0" fillId="0" borderId="21" xfId="0" applyBorder="1" applyAlignment="1">
      <alignment vertical="center"/>
    </xf>
    <xf numFmtId="0" fontId="0" fillId="0" borderId="25" xfId="0" applyBorder="1" applyAlignment="1"/>
    <xf numFmtId="0" fontId="4" fillId="0" borderId="58" xfId="0" quotePrefix="1" applyFont="1" applyBorder="1" applyAlignment="1">
      <alignment horizontal="center"/>
    </xf>
    <xf numFmtId="0" fontId="3" fillId="0" borderId="159" xfId="0" applyFont="1" applyBorder="1" applyAlignment="1">
      <alignment horizontal="center"/>
    </xf>
    <xf numFmtId="0" fontId="9" fillId="0" borderId="38" xfId="0" applyFont="1" applyBorder="1" applyAlignment="1">
      <alignment horizontal="left" vertical="center" indent="1"/>
    </xf>
    <xf numFmtId="0" fontId="18" fillId="0" borderId="21" xfId="0" applyFont="1" applyBorder="1"/>
    <xf numFmtId="0" fontId="62" fillId="0" borderId="25" xfId="0" applyFont="1" applyBorder="1"/>
    <xf numFmtId="0" fontId="62" fillId="0" borderId="25" xfId="0" applyFont="1" applyFill="1" applyBorder="1"/>
    <xf numFmtId="0" fontId="108" fillId="0" borderId="21" xfId="0" applyFont="1" applyFill="1" applyBorder="1" applyAlignment="1">
      <alignment horizontal="left" vertical="center" indent="1"/>
    </xf>
    <xf numFmtId="0" fontId="109" fillId="0" borderId="21" xfId="0" applyFont="1" applyFill="1" applyBorder="1" applyAlignment="1">
      <alignment horizontal="left" vertical="center" indent="1"/>
    </xf>
    <xf numFmtId="0" fontId="98" fillId="0" borderId="21" xfId="0" applyFont="1" applyBorder="1" applyAlignment="1">
      <alignment horizontal="left" indent="1"/>
    </xf>
    <xf numFmtId="0" fontId="99" fillId="0" borderId="21" xfId="0" applyFont="1" applyBorder="1" applyAlignment="1">
      <alignment horizontal="left" indent="1"/>
    </xf>
    <xf numFmtId="0" fontId="93" fillId="0" borderId="21" xfId="0" applyFont="1" applyFill="1" applyBorder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Border="1"/>
    <xf numFmtId="0" fontId="13" fillId="0" borderId="0" xfId="0" applyFont="1" applyFill="1"/>
    <xf numFmtId="0" fontId="19" fillId="0" borderId="0" xfId="0" applyFont="1" applyFill="1"/>
    <xf numFmtId="0" fontId="91" fillId="0" borderId="21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left" vertical="center" indent="1"/>
    </xf>
    <xf numFmtId="0" fontId="0" fillId="0" borderId="0" xfId="0" applyFill="1"/>
    <xf numFmtId="0" fontId="9" fillId="0" borderId="21" xfId="0" applyFont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left" indent="1"/>
    </xf>
    <xf numFmtId="0" fontId="108" fillId="0" borderId="21" xfId="0" applyFont="1" applyFill="1" applyBorder="1" applyAlignment="1">
      <alignment horizontal="center" vertical="center"/>
    </xf>
    <xf numFmtId="0" fontId="97" fillId="0" borderId="21" xfId="0" applyFont="1" applyFill="1" applyBorder="1" applyAlignment="1">
      <alignment horizontal="left" indent="1"/>
    </xf>
    <xf numFmtId="0" fontId="93" fillId="0" borderId="21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left" vertical="center" indent="1"/>
    </xf>
    <xf numFmtId="0" fontId="0" fillId="0" borderId="160" xfId="0" applyBorder="1"/>
    <xf numFmtId="0" fontId="9" fillId="0" borderId="62" xfId="0" applyFont="1" applyBorder="1"/>
    <xf numFmtId="0" fontId="26" fillId="0" borderId="32" xfId="0" applyFont="1" applyBorder="1" applyAlignment="1">
      <alignment horizontal="center" vertical="center"/>
    </xf>
    <xf numFmtId="0" fontId="98" fillId="0" borderId="21" xfId="0" applyFont="1" applyFill="1" applyBorder="1" applyAlignment="1">
      <alignment horizontal="left" indent="1"/>
    </xf>
    <xf numFmtId="0" fontId="98" fillId="0" borderId="21" xfId="0" applyFont="1" applyFill="1" applyBorder="1" applyAlignment="1">
      <alignment horizontal="center" vertical="center"/>
    </xf>
    <xf numFmtId="0" fontId="93" fillId="28" borderId="21" xfId="0" applyFont="1" applyFill="1" applyBorder="1" applyAlignment="1">
      <alignment horizontal="center" wrapText="1"/>
    </xf>
    <xf numFmtId="0" fontId="98" fillId="28" borderId="21" xfId="0" applyFont="1" applyFill="1" applyBorder="1" applyAlignment="1">
      <alignment horizontal="left" indent="1"/>
    </xf>
    <xf numFmtId="0" fontId="91" fillId="0" borderId="21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horizontal="left" indent="1"/>
    </xf>
    <xf numFmtId="0" fontId="26" fillId="0" borderId="25" xfId="0" applyFont="1" applyFill="1" applyBorder="1"/>
    <xf numFmtId="0" fontId="26" fillId="0" borderId="21" xfId="0" applyFont="1" applyFill="1" applyBorder="1"/>
    <xf numFmtId="0" fontId="30" fillId="0" borderId="21" xfId="0" applyFont="1" applyFill="1" applyBorder="1"/>
    <xf numFmtId="0" fontId="30" fillId="0" borderId="26" xfId="0" applyFont="1" applyFill="1" applyBorder="1"/>
    <xf numFmtId="0" fontId="30" fillId="0" borderId="31" xfId="0" applyFont="1" applyFill="1" applyBorder="1"/>
    <xf numFmtId="0" fontId="30" fillId="0" borderId="37" xfId="0" applyFont="1" applyFill="1" applyBorder="1"/>
    <xf numFmtId="0" fontId="30" fillId="0" borderId="25" xfId="0" applyFont="1" applyFill="1" applyBorder="1"/>
    <xf numFmtId="0" fontId="14" fillId="0" borderId="137" xfId="0" applyFont="1" applyFill="1" applyBorder="1" applyAlignment="1">
      <alignment horizontal="center" vertical="center"/>
    </xf>
    <xf numFmtId="0" fontId="22" fillId="0" borderId="21" xfId="0" applyFont="1" applyFill="1" applyBorder="1"/>
    <xf numFmtId="0" fontId="18" fillId="0" borderId="21" xfId="0" applyFont="1" applyFill="1" applyBorder="1"/>
    <xf numFmtId="0" fontId="13" fillId="0" borderId="3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4" fillId="0" borderId="146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vertical="center" wrapText="1"/>
    </xf>
    <xf numFmtId="0" fontId="0" fillId="0" borderId="33" xfId="0" applyFill="1" applyBorder="1"/>
    <xf numFmtId="0" fontId="0" fillId="0" borderId="34" xfId="0" applyFill="1" applyBorder="1"/>
    <xf numFmtId="0" fontId="0" fillId="0" borderId="20" xfId="0" applyFill="1" applyBorder="1"/>
    <xf numFmtId="0" fontId="26" fillId="0" borderId="34" xfId="0" applyFont="1" applyFill="1" applyBorder="1" applyAlignment="1">
      <alignment horizontal="center" vertical="center" wrapText="1"/>
    </xf>
    <xf numFmtId="0" fontId="18" fillId="0" borderId="31" xfId="0" applyFont="1" applyFill="1" applyBorder="1"/>
    <xf numFmtId="0" fontId="62" fillId="0" borderId="22" xfId="0" applyFont="1" applyFill="1" applyBorder="1"/>
    <xf numFmtId="0" fontId="0" fillId="0" borderId="30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2" xfId="0" applyFill="1" applyBorder="1"/>
    <xf numFmtId="0" fontId="0" fillId="0" borderId="36" xfId="0" applyFill="1" applyBorder="1"/>
    <xf numFmtId="0" fontId="12" fillId="0" borderId="136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left" vertical="center" inden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left" vertical="center" wrapText="1" indent="1"/>
    </xf>
    <xf numFmtId="0" fontId="9" fillId="0" borderId="0" xfId="0" applyFont="1" applyBorder="1" applyAlignment="1">
      <alignment horizontal="right" indent="1"/>
    </xf>
    <xf numFmtId="0" fontId="21" fillId="0" borderId="149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15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70" fillId="0" borderId="81" xfId="0" applyFont="1" applyBorder="1" applyAlignment="1">
      <alignment horizontal="center" wrapText="1"/>
    </xf>
    <xf numFmtId="0" fontId="112" fillId="0" borderId="21" xfId="0" applyFont="1" applyBorder="1" applyAlignment="1">
      <alignment horizontal="center" vertical="center" wrapText="1"/>
    </xf>
    <xf numFmtId="0" fontId="114" fillId="0" borderId="21" xfId="0" applyFont="1" applyBorder="1" applyAlignment="1">
      <alignment horizontal="center" vertical="center" wrapText="1"/>
    </xf>
    <xf numFmtId="0" fontId="70" fillId="0" borderId="69" xfId="0" applyFont="1" applyFill="1" applyBorder="1" applyAlignment="1">
      <alignment horizontal="center" vertical="center" wrapText="1"/>
    </xf>
    <xf numFmtId="0" fontId="70" fillId="0" borderId="121" xfId="0" applyFont="1" applyBorder="1" applyAlignment="1">
      <alignment horizontal="center" wrapText="1"/>
    </xf>
    <xf numFmtId="0" fontId="61" fillId="0" borderId="70" xfId="0" applyFont="1" applyBorder="1" applyAlignment="1">
      <alignment horizontal="center" vertical="center" wrapText="1"/>
    </xf>
    <xf numFmtId="0" fontId="70" fillId="0" borderId="71" xfId="0" applyFont="1" applyBorder="1" applyAlignment="1">
      <alignment horizontal="center" vertical="center" wrapText="1"/>
    </xf>
    <xf numFmtId="0" fontId="115" fillId="0" borderId="0" xfId="0" applyFont="1"/>
    <xf numFmtId="0" fontId="116" fillId="0" borderId="0" xfId="0" applyFont="1"/>
    <xf numFmtId="0" fontId="117" fillId="0" borderId="0" xfId="0" applyFont="1"/>
    <xf numFmtId="0" fontId="70" fillId="0" borderId="121" xfId="0" applyFont="1" applyBorder="1" applyAlignment="1">
      <alignment horizontal="center" vertical="center" wrapText="1"/>
    </xf>
    <xf numFmtId="0" fontId="93" fillId="0" borderId="96" xfId="0" applyFont="1" applyBorder="1" applyAlignment="1">
      <alignment horizontal="center" vertical="center" wrapText="1"/>
    </xf>
    <xf numFmtId="0" fontId="97" fillId="0" borderId="96" xfId="0" applyFont="1" applyBorder="1" applyAlignment="1">
      <alignment horizontal="left" indent="1"/>
    </xf>
    <xf numFmtId="0" fontId="70" fillId="0" borderId="141" xfId="0" applyFont="1" applyBorder="1" applyAlignment="1">
      <alignment horizontal="center" vertical="center" wrapText="1"/>
    </xf>
    <xf numFmtId="0" fontId="93" fillId="0" borderId="70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left" indent="1"/>
    </xf>
    <xf numFmtId="0" fontId="9" fillId="0" borderId="0" xfId="39" applyFont="1" applyBorder="1"/>
    <xf numFmtId="0" fontId="118" fillId="0" borderId="0" xfId="0" applyFont="1"/>
    <xf numFmtId="0" fontId="119" fillId="0" borderId="0" xfId="0" applyFont="1"/>
    <xf numFmtId="0" fontId="69" fillId="0" borderId="0" xfId="0" applyFont="1"/>
    <xf numFmtId="0" fontId="26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70" fillId="0" borderId="21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left" vertical="center"/>
    </xf>
    <xf numFmtId="0" fontId="112" fillId="0" borderId="21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left" vertical="center"/>
    </xf>
    <xf numFmtId="0" fontId="70" fillId="0" borderId="21" xfId="0" applyFont="1" applyBorder="1" applyAlignment="1">
      <alignment horizontal="center" vertical="center"/>
    </xf>
    <xf numFmtId="0" fontId="18" fillId="0" borderId="37" xfId="0" applyFont="1" applyBorder="1"/>
    <xf numFmtId="0" fontId="62" fillId="0" borderId="13" xfId="0" applyFont="1" applyFill="1" applyBorder="1" applyAlignment="1">
      <alignment vertical="center" wrapText="1"/>
    </xf>
    <xf numFmtId="0" fontId="73" fillId="0" borderId="21" xfId="0" applyFont="1" applyFill="1" applyBorder="1"/>
    <xf numFmtId="0" fontId="70" fillId="0" borderId="81" xfId="0" applyFont="1" applyFill="1" applyBorder="1" applyAlignment="1">
      <alignment horizontal="center" wrapText="1"/>
    </xf>
    <xf numFmtId="0" fontId="61" fillId="0" borderId="96" xfId="0" applyFont="1" applyBorder="1" applyAlignment="1">
      <alignment horizontal="center" vertical="center" wrapText="1"/>
    </xf>
    <xf numFmtId="0" fontId="87" fillId="0" borderId="96" xfId="0" applyFont="1" applyBorder="1" applyAlignment="1">
      <alignment horizontal="left" indent="1"/>
    </xf>
    <xf numFmtId="0" fontId="9" fillId="0" borderId="21" xfId="0" applyFont="1" applyBorder="1" applyAlignment="1">
      <alignment horizontal="left" vertical="center"/>
    </xf>
    <xf numFmtId="0" fontId="21" fillId="0" borderId="13" xfId="0" applyFont="1" applyBorder="1"/>
    <xf numFmtId="0" fontId="71" fillId="0" borderId="21" xfId="0" applyFont="1" applyBorder="1" applyAlignment="1">
      <alignment horizontal="center" vertical="center"/>
    </xf>
    <xf numFmtId="0" fontId="71" fillId="0" borderId="21" xfId="0" applyFont="1" applyBorder="1" applyAlignment="1">
      <alignment horizontal="left" vertical="center" indent="1"/>
    </xf>
    <xf numFmtId="0" fontId="71" fillId="0" borderId="2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left" vertical="center" indent="1"/>
    </xf>
    <xf numFmtId="0" fontId="9" fillId="0" borderId="148" xfId="0" applyFont="1" applyBorder="1"/>
    <xf numFmtId="0" fontId="9" fillId="0" borderId="88" xfId="0" applyFont="1" applyBorder="1"/>
    <xf numFmtId="0" fontId="19" fillId="0" borderId="21" xfId="0" applyFont="1" applyFill="1" applyBorder="1"/>
    <xf numFmtId="0" fontId="4" fillId="0" borderId="13" xfId="0" applyFont="1" applyBorder="1" applyAlignment="1"/>
    <xf numFmtId="0" fontId="4" fillId="0" borderId="15" xfId="0" applyFont="1" applyBorder="1"/>
    <xf numFmtId="0" fontId="4" fillId="0" borderId="19" xfId="0" applyFont="1" applyBorder="1" applyAlignment="1"/>
    <xf numFmtId="0" fontId="19" fillId="0" borderId="0" xfId="0" applyFont="1" applyFill="1" applyBorder="1"/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26" fillId="0" borderId="0" xfId="0" applyFont="1" applyBorder="1"/>
    <xf numFmtId="0" fontId="9" fillId="0" borderId="0" xfId="0" applyFont="1" applyBorder="1" applyAlignment="1">
      <alignment horizontal="left"/>
    </xf>
    <xf numFmtId="0" fontId="116" fillId="0" borderId="0" xfId="0" applyFont="1" applyBorder="1"/>
    <xf numFmtId="0" fontId="117" fillId="0" borderId="0" xfId="0" applyFont="1" applyBorder="1"/>
    <xf numFmtId="0" fontId="121" fillId="0" borderId="0" xfId="0" applyFont="1" applyBorder="1"/>
    <xf numFmtId="0" fontId="119" fillId="0" borderId="0" xfId="0" applyFont="1" applyBorder="1"/>
    <xf numFmtId="0" fontId="21" fillId="0" borderId="0" xfId="0" applyFont="1" applyFill="1" applyBorder="1"/>
    <xf numFmtId="0" fontId="9" fillId="0" borderId="0" xfId="0" applyFont="1" applyFill="1" applyBorder="1" applyAlignment="1">
      <alignment horizontal="right" indent="1"/>
    </xf>
    <xf numFmtId="0" fontId="61" fillId="0" borderId="52" xfId="0" applyFont="1" applyBorder="1" applyAlignment="1">
      <alignment horizontal="center" vertical="center" wrapText="1"/>
    </xf>
    <xf numFmtId="0" fontId="87" fillId="0" borderId="52" xfId="0" applyFont="1" applyBorder="1" applyAlignment="1">
      <alignment horizontal="left" indent="1"/>
    </xf>
    <xf numFmtId="0" fontId="9" fillId="0" borderId="25" xfId="0" applyFont="1" applyFill="1" applyBorder="1"/>
    <xf numFmtId="0" fontId="81" fillId="0" borderId="21" xfId="0" applyFont="1" applyBorder="1" applyAlignment="1">
      <alignment horizontal="center" vertical="center"/>
    </xf>
    <xf numFmtId="0" fontId="7" fillId="0" borderId="163" xfId="0" applyFont="1" applyBorder="1" applyAlignment="1">
      <alignment horizontal="center" vertical="center"/>
    </xf>
    <xf numFmtId="0" fontId="9" fillId="0" borderId="97" xfId="0" applyFont="1" applyBorder="1" applyAlignment="1">
      <alignment horizontal="left" vertical="center" indent="1"/>
    </xf>
    <xf numFmtId="0" fontId="0" fillId="0" borderId="164" xfId="0" applyBorder="1"/>
    <xf numFmtId="0" fontId="61" fillId="0" borderId="69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70" fillId="0" borderId="85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left" indent="1"/>
    </xf>
    <xf numFmtId="0" fontId="93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left" indent="1"/>
    </xf>
    <xf numFmtId="0" fontId="61" fillId="28" borderId="0" xfId="0" applyFont="1" applyFill="1" applyBorder="1" applyAlignment="1">
      <alignment horizontal="center" vertical="center" wrapText="1"/>
    </xf>
    <xf numFmtId="0" fontId="87" fillId="28" borderId="0" xfId="0" applyFont="1" applyFill="1" applyBorder="1" applyAlignment="1">
      <alignment horizontal="left" indent="1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left" vertical="center" indent="1"/>
    </xf>
    <xf numFmtId="0" fontId="78" fillId="0" borderId="71" xfId="0" applyFont="1" applyBorder="1" applyAlignment="1">
      <alignment horizontal="center" vertical="center"/>
    </xf>
    <xf numFmtId="0" fontId="78" fillId="0" borderId="69" xfId="0" applyFont="1" applyBorder="1" applyAlignment="1">
      <alignment horizontal="center" vertical="center"/>
    </xf>
    <xf numFmtId="0" fontId="78" fillId="0" borderId="69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left" indent="1"/>
    </xf>
    <xf numFmtId="0" fontId="98" fillId="28" borderId="0" xfId="0" applyFont="1" applyFill="1" applyBorder="1" applyAlignment="1">
      <alignment horizontal="center" vertical="center"/>
    </xf>
    <xf numFmtId="0" fontId="97" fillId="28" borderId="0" xfId="0" applyFont="1" applyFill="1" applyBorder="1" applyAlignment="1">
      <alignment horizontal="left" indent="1"/>
    </xf>
    <xf numFmtId="0" fontId="6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1" fillId="0" borderId="69" xfId="0" applyFont="1" applyBorder="1" applyAlignment="1">
      <alignment horizontal="center" vertical="center" wrapText="1"/>
    </xf>
    <xf numFmtId="0" fontId="61" fillId="28" borderId="69" xfId="0" applyFont="1" applyFill="1" applyBorder="1" applyAlignment="1">
      <alignment horizontal="center" vertical="center" wrapText="1"/>
    </xf>
    <xf numFmtId="0" fontId="61" fillId="0" borderId="69" xfId="0" applyFont="1" applyFill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/>
    </xf>
    <xf numFmtId="0" fontId="9" fillId="0" borderId="70" xfId="0" applyFont="1" applyBorder="1"/>
    <xf numFmtId="0" fontId="9" fillId="0" borderId="71" xfId="0" applyFont="1" applyBorder="1" applyAlignment="1">
      <alignment horizontal="center" vertical="center" wrapText="1"/>
    </xf>
    <xf numFmtId="0" fontId="33" fillId="0" borderId="97" xfId="0" applyFont="1" applyBorder="1" applyAlignment="1">
      <alignment vertical="center" wrapText="1"/>
    </xf>
    <xf numFmtId="0" fontId="33" fillId="0" borderId="71" xfId="0" applyFont="1" applyBorder="1" applyAlignment="1">
      <alignment horizontal="center" vertical="center" wrapText="1"/>
    </xf>
    <xf numFmtId="0" fontId="90" fillId="0" borderId="70" xfId="0" applyFont="1" applyBorder="1" applyAlignment="1">
      <alignment horizontal="center" vertical="center"/>
    </xf>
    <xf numFmtId="0" fontId="90" fillId="0" borderId="70" xfId="0" applyFont="1" applyBorder="1" applyAlignment="1">
      <alignment horizontal="left" vertical="center" indent="1"/>
    </xf>
    <xf numFmtId="0" fontId="9" fillId="0" borderId="121" xfId="0" applyFont="1" applyBorder="1" applyAlignment="1">
      <alignment horizontal="center"/>
    </xf>
    <xf numFmtId="0" fontId="61" fillId="0" borderId="69" xfId="0" applyFont="1" applyBorder="1" applyAlignment="1">
      <alignment horizontal="center" vertical="center"/>
    </xf>
    <xf numFmtId="0" fontId="25" fillId="0" borderId="188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left" vertical="center" wrapText="1" indent="1"/>
    </xf>
    <xf numFmtId="0" fontId="25" fillId="0" borderId="71" xfId="0" applyFont="1" applyBorder="1" applyAlignment="1">
      <alignment horizontal="center" vertical="top" wrapText="1"/>
    </xf>
    <xf numFmtId="0" fontId="21" fillId="0" borderId="143" xfId="0" applyFont="1" applyBorder="1"/>
    <xf numFmtId="0" fontId="9" fillId="0" borderId="143" xfId="0" applyFont="1" applyBorder="1"/>
    <xf numFmtId="0" fontId="9" fillId="0" borderId="140" xfId="0" applyFont="1" applyBorder="1" applyAlignment="1">
      <alignment horizontal="center"/>
    </xf>
    <xf numFmtId="0" fontId="9" fillId="0" borderId="69" xfId="0" applyFont="1" applyBorder="1" applyAlignment="1">
      <alignment horizontal="left" vertical="center" indent="1"/>
    </xf>
    <xf numFmtId="0" fontId="98" fillId="0" borderId="69" xfId="0" applyFont="1" applyBorder="1" applyAlignment="1">
      <alignment horizontal="left" vertical="center" indent="1"/>
    </xf>
    <xf numFmtId="0" fontId="9" fillId="0" borderId="188" xfId="0" applyFont="1" applyBorder="1" applyAlignment="1">
      <alignment horizontal="center"/>
    </xf>
    <xf numFmtId="0" fontId="85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/>
    </xf>
    <xf numFmtId="0" fontId="78" fillId="30" borderId="6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9" fillId="0" borderId="70" xfId="0" applyFont="1" applyBorder="1" applyAlignment="1">
      <alignment horizontal="center" vertical="center" wrapText="1"/>
    </xf>
    <xf numFmtId="0" fontId="9" fillId="0" borderId="70" xfId="0" applyFont="1" applyBorder="1" applyAlignment="1">
      <alignment vertical="center" wrapText="1"/>
    </xf>
    <xf numFmtId="0" fontId="9" fillId="0" borderId="71" xfId="0" applyFont="1" applyBorder="1" applyAlignment="1">
      <alignment horizontal="center" vertical="top" wrapText="1"/>
    </xf>
    <xf numFmtId="0" fontId="21" fillId="0" borderId="10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/>
    </xf>
    <xf numFmtId="0" fontId="7" fillId="0" borderId="121" xfId="0" applyFont="1" applyBorder="1" applyAlignment="1">
      <alignment horizontal="center"/>
    </xf>
    <xf numFmtId="0" fontId="7" fillId="0" borderId="70" xfId="0" applyFont="1" applyBorder="1" applyAlignment="1"/>
    <xf numFmtId="0" fontId="9" fillId="0" borderId="71" xfId="0" applyFont="1" applyBorder="1"/>
    <xf numFmtId="0" fontId="9" fillId="0" borderId="194" xfId="0" applyFont="1" applyBorder="1"/>
    <xf numFmtId="0" fontId="9" fillId="0" borderId="70" xfId="0" applyFont="1" applyBorder="1" applyAlignment="1"/>
    <xf numFmtId="0" fontId="87" fillId="0" borderId="21" xfId="0" applyFont="1" applyBorder="1" applyAlignment="1">
      <alignment horizontal="left" vertical="center"/>
    </xf>
    <xf numFmtId="0" fontId="87" fillId="0" borderId="21" xfId="0" applyFont="1" applyBorder="1" applyAlignment="1">
      <alignment horizontal="left"/>
    </xf>
    <xf numFmtId="0" fontId="87" fillId="0" borderId="70" xfId="0" applyFont="1" applyBorder="1" applyAlignment="1">
      <alignment horizontal="center"/>
    </xf>
    <xf numFmtId="0" fontId="124" fillId="0" borderId="0" xfId="0" applyFont="1" applyFill="1"/>
    <xf numFmtId="0" fontId="125" fillId="0" borderId="0" xfId="0" applyFont="1" applyFill="1"/>
    <xf numFmtId="0" fontId="125" fillId="0" borderId="0" xfId="0" applyFont="1" applyFill="1" applyBorder="1"/>
    <xf numFmtId="0" fontId="126" fillId="0" borderId="0" xfId="0" applyFont="1" applyFill="1"/>
    <xf numFmtId="0" fontId="127" fillId="0" borderId="0" xfId="0" applyFont="1" applyFill="1"/>
    <xf numFmtId="0" fontId="125" fillId="0" borderId="0" xfId="0" applyFont="1" applyFill="1" applyBorder="1" applyAlignment="1">
      <alignment horizontal="left"/>
    </xf>
    <xf numFmtId="0" fontId="125" fillId="0" borderId="0" xfId="0" applyFont="1" applyFill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33" fillId="0" borderId="97" xfId="0" applyFont="1" applyBorder="1" applyAlignment="1">
      <alignment horizontal="left" vertical="center" wrapText="1" indent="1"/>
    </xf>
    <xf numFmtId="0" fontId="33" fillId="0" borderId="188" xfId="0" applyFont="1" applyBorder="1" applyAlignment="1">
      <alignment horizontal="center" vertical="center" wrapText="1"/>
    </xf>
    <xf numFmtId="0" fontId="93" fillId="0" borderId="70" xfId="0" applyFont="1" applyBorder="1" applyAlignment="1">
      <alignment horizontal="center" wrapText="1"/>
    </xf>
    <xf numFmtId="0" fontId="61" fillId="0" borderId="71" xfId="0" applyFont="1" applyBorder="1" applyAlignment="1">
      <alignment horizontal="center" vertical="center" wrapText="1"/>
    </xf>
    <xf numFmtId="0" fontId="129" fillId="0" borderId="69" xfId="0" applyFont="1" applyBorder="1" applyAlignment="1">
      <alignment horizontal="center" vertical="center"/>
    </xf>
    <xf numFmtId="0" fontId="78" fillId="31" borderId="69" xfId="0" applyFont="1" applyFill="1" applyBorder="1" applyAlignment="1">
      <alignment horizontal="center" vertical="center"/>
    </xf>
    <xf numFmtId="0" fontId="61" fillId="0" borderId="70" xfId="0" applyFont="1" applyBorder="1" applyAlignment="1">
      <alignment horizontal="left" vertical="center" indent="1"/>
    </xf>
    <xf numFmtId="0" fontId="130" fillId="0" borderId="21" xfId="0" applyFont="1" applyBorder="1" applyAlignment="1">
      <alignment horizontal="left" vertical="center"/>
    </xf>
    <xf numFmtId="0" fontId="131" fillId="0" borderId="69" xfId="0" applyFont="1" applyBorder="1" applyAlignment="1">
      <alignment horizontal="center" vertical="center"/>
    </xf>
    <xf numFmtId="0" fontId="96" fillId="0" borderId="21" xfId="0" applyFont="1" applyBorder="1" applyAlignment="1">
      <alignment horizontal="left" vertical="center"/>
    </xf>
    <xf numFmtId="0" fontId="97" fillId="0" borderId="21" xfId="0" applyFont="1" applyBorder="1" applyAlignment="1">
      <alignment horizontal="left" vertical="center"/>
    </xf>
    <xf numFmtId="0" fontId="131" fillId="0" borderId="71" xfId="0" applyFont="1" applyBorder="1" applyAlignment="1">
      <alignment horizontal="center" vertical="center"/>
    </xf>
    <xf numFmtId="0" fontId="97" fillId="0" borderId="70" xfId="0" applyFont="1" applyBorder="1" applyAlignment="1">
      <alignment horizontal="left" vertical="center"/>
    </xf>
    <xf numFmtId="0" fontId="13" fillId="30" borderId="0" xfId="0" applyFont="1" applyFill="1"/>
    <xf numFmtId="0" fontId="34" fillId="30" borderId="0" xfId="0" applyFont="1" applyFill="1"/>
    <xf numFmtId="0" fontId="19" fillId="30" borderId="0" xfId="0" applyFont="1" applyFill="1"/>
    <xf numFmtId="0" fontId="9" fillId="30" borderId="0" xfId="0" applyFont="1" applyFill="1"/>
    <xf numFmtId="0" fontId="9" fillId="30" borderId="0" xfId="0" applyFont="1" applyFill="1" applyBorder="1"/>
    <xf numFmtId="0" fontId="21" fillId="30" borderId="0" xfId="0" applyFont="1" applyFill="1"/>
    <xf numFmtId="0" fontId="21" fillId="30" borderId="0" xfId="0" applyFont="1" applyFill="1" applyBorder="1"/>
    <xf numFmtId="0" fontId="21" fillId="30" borderId="89" xfId="0" applyFont="1" applyFill="1" applyBorder="1" applyAlignment="1">
      <alignment horizontal="center"/>
    </xf>
    <xf numFmtId="0" fontId="21" fillId="30" borderId="90" xfId="0" applyFont="1" applyFill="1" applyBorder="1" applyAlignment="1">
      <alignment horizontal="center"/>
    </xf>
    <xf numFmtId="0" fontId="21" fillId="30" borderId="91" xfId="0" applyFont="1" applyFill="1" applyBorder="1" applyAlignment="1">
      <alignment horizontal="center"/>
    </xf>
    <xf numFmtId="0" fontId="21" fillId="30" borderId="149" xfId="0" applyFont="1" applyFill="1" applyBorder="1" applyAlignment="1">
      <alignment horizontal="center"/>
    </xf>
    <xf numFmtId="0" fontId="21" fillId="30" borderId="92" xfId="0" applyFont="1" applyFill="1" applyBorder="1" applyAlignment="1">
      <alignment horizontal="center"/>
    </xf>
    <xf numFmtId="0" fontId="21" fillId="30" borderId="93" xfId="0" applyFont="1" applyFill="1" applyBorder="1" applyAlignment="1">
      <alignment horizontal="center"/>
    </xf>
    <xf numFmtId="0" fontId="21" fillId="30" borderId="94" xfId="0" applyFont="1" applyFill="1" applyBorder="1" applyAlignment="1">
      <alignment horizontal="center"/>
    </xf>
    <xf numFmtId="0" fontId="9" fillId="30" borderId="153" xfId="0" applyFont="1" applyFill="1" applyBorder="1" applyAlignment="1">
      <alignment horizontal="center"/>
    </xf>
    <xf numFmtId="0" fontId="9" fillId="30" borderId="101" xfId="0" applyFont="1" applyFill="1" applyBorder="1" applyAlignment="1">
      <alignment horizontal="center" vertical="center"/>
    </xf>
    <xf numFmtId="0" fontId="9" fillId="30" borderId="81" xfId="0" applyFont="1" applyFill="1" applyBorder="1" applyAlignment="1">
      <alignment horizontal="center" vertical="center"/>
    </xf>
    <xf numFmtId="0" fontId="61" fillId="30" borderId="69" xfId="0" applyFont="1" applyFill="1" applyBorder="1" applyAlignment="1">
      <alignment horizontal="center" vertical="center"/>
    </xf>
    <xf numFmtId="0" fontId="61" fillId="30" borderId="21" xfId="0" applyFont="1" applyFill="1" applyBorder="1" applyAlignment="1">
      <alignment horizontal="center" vertical="center"/>
    </xf>
    <xf numFmtId="0" fontId="61" fillId="30" borderId="70" xfId="0" applyFont="1" applyFill="1" applyBorder="1" applyAlignment="1">
      <alignment horizontal="center" vertical="center"/>
    </xf>
    <xf numFmtId="0" fontId="78" fillId="30" borderId="71" xfId="0" applyFont="1" applyFill="1" applyBorder="1" applyAlignment="1">
      <alignment horizontal="center" vertical="center"/>
    </xf>
    <xf numFmtId="0" fontId="9" fillId="30" borderId="121" xfId="0" applyFont="1" applyFill="1" applyBorder="1" applyAlignment="1">
      <alignment horizontal="center" vertical="center"/>
    </xf>
    <xf numFmtId="0" fontId="9" fillId="30" borderId="70" xfId="0" applyFont="1" applyFill="1" applyBorder="1" applyAlignment="1">
      <alignment horizontal="center" vertical="center"/>
    </xf>
    <xf numFmtId="0" fontId="9" fillId="30" borderId="70" xfId="0" applyFont="1" applyFill="1" applyBorder="1" applyAlignment="1">
      <alignment horizontal="left" vertical="center" indent="1"/>
    </xf>
    <xf numFmtId="0" fontId="9" fillId="30" borderId="71" xfId="0" applyFont="1" applyFill="1" applyBorder="1" applyAlignment="1">
      <alignment horizontal="center" vertical="center"/>
    </xf>
    <xf numFmtId="0" fontId="0" fillId="30" borderId="0" xfId="0" applyFill="1"/>
    <xf numFmtId="0" fontId="9" fillId="30" borderId="0" xfId="0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left" vertical="center" indent="1"/>
    </xf>
    <xf numFmtId="0" fontId="9" fillId="30" borderId="0" xfId="0" applyFont="1" applyFill="1" applyAlignment="1">
      <alignment horizontal="right" indent="1"/>
    </xf>
    <xf numFmtId="0" fontId="9" fillId="30" borderId="0" xfId="0" applyFont="1" applyFill="1" applyBorder="1" applyAlignment="1">
      <alignment horizontal="right" indent="1"/>
    </xf>
    <xf numFmtId="0" fontId="9" fillId="30" borderId="0" xfId="0" applyFont="1" applyFill="1" applyBorder="1" applyAlignment="1">
      <alignment horizontal="center"/>
    </xf>
    <xf numFmtId="0" fontId="9" fillId="30" borderId="0" xfId="0" applyFont="1" applyFill="1" applyBorder="1" applyAlignment="1">
      <alignment horizontal="left" indent="1"/>
    </xf>
    <xf numFmtId="0" fontId="9" fillId="30" borderId="132" xfId="0" applyFont="1" applyFill="1" applyBorder="1"/>
    <xf numFmtId="0" fontId="9" fillId="30" borderId="0" xfId="0" applyFont="1" applyFill="1" applyAlignment="1">
      <alignment horizontal="left" indent="1"/>
    </xf>
    <xf numFmtId="0" fontId="79" fillId="30" borderId="21" xfId="0" applyFont="1" applyFill="1" applyBorder="1" applyAlignment="1">
      <alignment horizontal="center" vertical="center"/>
    </xf>
    <xf numFmtId="0" fontId="93" fillId="30" borderId="21" xfId="0" applyFont="1" applyFill="1" applyBorder="1" applyAlignment="1">
      <alignment horizontal="center" vertical="center"/>
    </xf>
    <xf numFmtId="0" fontId="93" fillId="30" borderId="21" xfId="0" applyFont="1" applyFill="1" applyBorder="1" applyAlignment="1">
      <alignment horizontal="left" vertical="center" indent="1"/>
    </xf>
    <xf numFmtId="0" fontId="9" fillId="30" borderId="85" xfId="0" applyFont="1" applyFill="1" applyBorder="1" applyAlignment="1">
      <alignment horizontal="center" vertical="center"/>
    </xf>
    <xf numFmtId="0" fontId="9" fillId="0" borderId="167" xfId="0" applyFont="1" applyBorder="1"/>
    <xf numFmtId="0" fontId="9" fillId="0" borderId="165" xfId="0" applyFont="1" applyBorder="1"/>
    <xf numFmtId="0" fontId="9" fillId="0" borderId="190" xfId="0" applyFont="1" applyBorder="1"/>
    <xf numFmtId="0" fontId="61" fillId="32" borderId="69" xfId="0" applyFont="1" applyFill="1" applyBorder="1" applyAlignment="1">
      <alignment horizontal="center" vertical="center"/>
    </xf>
    <xf numFmtId="0" fontId="19" fillId="30" borderId="0" xfId="0" applyFont="1" applyFill="1" applyBorder="1"/>
    <xf numFmtId="0" fontId="21" fillId="30" borderId="47" xfId="0" applyFont="1" applyFill="1" applyBorder="1" applyAlignment="1">
      <alignment horizontal="center"/>
    </xf>
    <xf numFmtId="0" fontId="21" fillId="30" borderId="151" xfId="0" applyFont="1" applyFill="1" applyBorder="1" applyAlignment="1">
      <alignment horizontal="center"/>
    </xf>
    <xf numFmtId="0" fontId="83" fillId="30" borderId="21" xfId="0" applyFont="1" applyFill="1" applyBorder="1" applyAlignment="1">
      <alignment horizontal="left" indent="1"/>
    </xf>
    <xf numFmtId="0" fontId="78" fillId="30" borderId="69" xfId="0" applyFont="1" applyFill="1" applyBorder="1" applyAlignment="1">
      <alignment horizontal="center" vertical="center" wrapText="1"/>
    </xf>
    <xf numFmtId="1" fontId="9" fillId="30" borderId="101" xfId="0" applyNumberFormat="1" applyFont="1" applyFill="1" applyBorder="1" applyAlignment="1">
      <alignment horizontal="center"/>
    </xf>
    <xf numFmtId="0" fontId="93" fillId="30" borderId="21" xfId="0" applyFont="1" applyFill="1" applyBorder="1" applyAlignment="1">
      <alignment horizontal="center" vertical="center" wrapText="1"/>
    </xf>
    <xf numFmtId="0" fontId="97" fillId="30" borderId="21" xfId="0" applyFont="1" applyFill="1" applyBorder="1" applyAlignment="1">
      <alignment horizontal="left" indent="1"/>
    </xf>
    <xf numFmtId="0" fontId="79" fillId="30" borderId="21" xfId="0" applyFont="1" applyFill="1" applyBorder="1" applyAlignment="1">
      <alignment horizontal="center" wrapText="1"/>
    </xf>
    <xf numFmtId="0" fontId="86" fillId="30" borderId="21" xfId="0" applyFont="1" applyFill="1" applyBorder="1" applyAlignment="1">
      <alignment horizontal="left" indent="1"/>
    </xf>
    <xf numFmtId="1" fontId="9" fillId="30" borderId="81" xfId="0" applyNumberFormat="1" applyFont="1" applyFill="1" applyBorder="1" applyAlignment="1">
      <alignment horizontal="center"/>
    </xf>
    <xf numFmtId="0" fontId="85" fillId="30" borderId="21" xfId="0" applyFont="1" applyFill="1" applyBorder="1" applyAlignment="1">
      <alignment horizontal="center" vertical="center"/>
    </xf>
    <xf numFmtId="0" fontId="9" fillId="30" borderId="21" xfId="0" applyFont="1" applyFill="1" applyBorder="1" applyAlignment="1">
      <alignment horizontal="left" indent="1"/>
    </xf>
    <xf numFmtId="0" fontId="90" fillId="30" borderId="21" xfId="0" applyFont="1" applyFill="1" applyBorder="1" applyAlignment="1">
      <alignment horizontal="center" vertical="center"/>
    </xf>
    <xf numFmtId="0" fontId="90" fillId="30" borderId="21" xfId="0" applyFont="1" applyFill="1" applyBorder="1" applyAlignment="1">
      <alignment horizontal="left" vertical="center" indent="1"/>
    </xf>
    <xf numFmtId="0" fontId="61" fillId="30" borderId="21" xfId="0" applyFont="1" applyFill="1" applyBorder="1" applyAlignment="1">
      <alignment horizontal="center" wrapText="1"/>
    </xf>
    <xf numFmtId="0" fontId="91" fillId="30" borderId="21" xfId="0" applyFont="1" applyFill="1" applyBorder="1" applyAlignment="1">
      <alignment horizontal="center" vertical="center" wrapText="1"/>
    </xf>
    <xf numFmtId="0" fontId="96" fillId="30" borderId="21" xfId="0" applyFont="1" applyFill="1" applyBorder="1" applyAlignment="1">
      <alignment horizontal="left" indent="1"/>
    </xf>
    <xf numFmtId="0" fontId="88" fillId="30" borderId="21" xfId="0" applyFont="1" applyFill="1" applyBorder="1" applyAlignment="1">
      <alignment horizontal="center" vertical="center"/>
    </xf>
    <xf numFmtId="0" fontId="61" fillId="30" borderId="21" xfId="0" applyFont="1" applyFill="1" applyBorder="1" applyAlignment="1">
      <alignment horizontal="center" vertical="center" wrapText="1"/>
    </xf>
    <xf numFmtId="0" fontId="87" fillId="30" borderId="21" xfId="0" applyFont="1" applyFill="1" applyBorder="1" applyAlignment="1">
      <alignment horizontal="left" indent="1"/>
    </xf>
    <xf numFmtId="0" fontId="111" fillId="30" borderId="21" xfId="0" applyFont="1" applyFill="1" applyBorder="1" applyAlignment="1">
      <alignment horizontal="left" indent="1"/>
    </xf>
    <xf numFmtId="0" fontId="79" fillId="30" borderId="21" xfId="0" applyFont="1" applyFill="1" applyBorder="1" applyAlignment="1">
      <alignment horizontal="center" vertical="center" wrapText="1"/>
    </xf>
    <xf numFmtId="0" fontId="82" fillId="30" borderId="21" xfId="0" applyFont="1" applyFill="1" applyBorder="1" applyAlignment="1">
      <alignment horizontal="center" vertical="center" wrapText="1"/>
    </xf>
    <xf numFmtId="0" fontId="78" fillId="30" borderId="21" xfId="0" applyFont="1" applyFill="1" applyBorder="1" applyAlignment="1">
      <alignment horizontal="left" vertical="center" indent="1"/>
    </xf>
    <xf numFmtId="0" fontId="78" fillId="30" borderId="70" xfId="0" applyFont="1" applyFill="1" applyBorder="1" applyAlignment="1">
      <alignment horizontal="center" wrapText="1"/>
    </xf>
    <xf numFmtId="0" fontId="78" fillId="30" borderId="70" xfId="0" applyFont="1" applyFill="1" applyBorder="1" applyAlignment="1">
      <alignment horizontal="left" vertical="center" indent="1"/>
    </xf>
    <xf numFmtId="0" fontId="78" fillId="30" borderId="71" xfId="0" applyFont="1" applyFill="1" applyBorder="1" applyAlignment="1">
      <alignment horizontal="center" vertical="center" wrapText="1"/>
    </xf>
    <xf numFmtId="0" fontId="85" fillId="30" borderId="70" xfId="0" applyFont="1" applyFill="1" applyBorder="1" applyAlignment="1">
      <alignment horizontal="center" vertical="center"/>
    </xf>
    <xf numFmtId="0" fontId="9" fillId="30" borderId="70" xfId="0" applyFont="1" applyFill="1" applyBorder="1" applyAlignment="1">
      <alignment horizontal="left" indent="1"/>
    </xf>
    <xf numFmtId="1" fontId="9" fillId="30" borderId="0" xfId="0" applyNumberFormat="1" applyFont="1" applyFill="1" applyBorder="1" applyAlignment="1">
      <alignment horizontal="left" indent="1"/>
    </xf>
    <xf numFmtId="1" fontId="9" fillId="30" borderId="0" xfId="0" applyNumberFormat="1" applyFont="1" applyFill="1" applyBorder="1" applyAlignment="1">
      <alignment horizontal="center"/>
    </xf>
    <xf numFmtId="0" fontId="85" fillId="30" borderId="0" xfId="0" applyFont="1" applyFill="1" applyBorder="1" applyAlignment="1">
      <alignment horizontal="center" vertical="center"/>
    </xf>
    <xf numFmtId="0" fontId="78" fillId="30" borderId="0" xfId="0" applyFont="1" applyFill="1" applyBorder="1" applyAlignment="1">
      <alignment horizontal="center" vertical="center"/>
    </xf>
    <xf numFmtId="0" fontId="0" fillId="30" borderId="0" xfId="0" applyFill="1" applyBorder="1" applyAlignment="1">
      <alignment horizontal="center"/>
    </xf>
    <xf numFmtId="0" fontId="0" fillId="30" borderId="0" xfId="0" applyFill="1" applyBorder="1" applyAlignment="1">
      <alignment horizontal="right" indent="1"/>
    </xf>
    <xf numFmtId="0" fontId="0" fillId="30" borderId="0" xfId="0" applyFill="1" applyAlignment="1">
      <alignment horizontal="right" indent="1"/>
    </xf>
    <xf numFmtId="0" fontId="90" fillId="30" borderId="0" xfId="0" applyFont="1" applyFill="1" applyBorder="1" applyAlignment="1">
      <alignment horizontal="center" vertical="center"/>
    </xf>
    <xf numFmtId="0" fontId="123" fillId="30" borderId="0" xfId="0" applyFont="1" applyFill="1"/>
    <xf numFmtId="0" fontId="116" fillId="30" borderId="0" xfId="0" applyFont="1" applyFill="1"/>
    <xf numFmtId="0" fontId="116" fillId="30" borderId="0" xfId="0" applyFont="1" applyFill="1" applyBorder="1"/>
    <xf numFmtId="0" fontId="117" fillId="30" borderId="0" xfId="0" applyFont="1" applyFill="1"/>
    <xf numFmtId="0" fontId="21" fillId="30" borderId="120" xfId="0" applyFont="1" applyFill="1" applyBorder="1" applyAlignment="1">
      <alignment horizontal="center"/>
    </xf>
    <xf numFmtId="0" fontId="21" fillId="30" borderId="155" xfId="0" applyFont="1" applyFill="1" applyBorder="1" applyAlignment="1">
      <alignment horizontal="center"/>
    </xf>
    <xf numFmtId="0" fontId="9" fillId="30" borderId="140" xfId="0" applyFont="1" applyFill="1" applyBorder="1" applyAlignment="1">
      <alignment horizontal="center"/>
    </xf>
    <xf numFmtId="0" fontId="84" fillId="30" borderId="21" xfId="0" applyFont="1" applyFill="1" applyBorder="1" applyAlignment="1">
      <alignment horizontal="center" vertical="center"/>
    </xf>
    <xf numFmtId="0" fontId="85" fillId="30" borderId="21" xfId="0" applyFont="1" applyFill="1" applyBorder="1" applyAlignment="1">
      <alignment horizontal="left" vertical="center" indent="1"/>
    </xf>
    <xf numFmtId="0" fontId="88" fillId="30" borderId="21" xfId="0" applyFont="1" applyFill="1" applyBorder="1" applyAlignment="1">
      <alignment horizontal="left" vertical="center" indent="1"/>
    </xf>
    <xf numFmtId="0" fontId="9" fillId="30" borderId="21" xfId="0" applyFont="1" applyFill="1" applyBorder="1" applyAlignment="1">
      <alignment horizontal="center" vertical="center"/>
    </xf>
    <xf numFmtId="1" fontId="9" fillId="30" borderId="75" xfId="0" applyNumberFormat="1" applyFont="1" applyFill="1" applyBorder="1" applyAlignment="1">
      <alignment horizontal="center"/>
    </xf>
    <xf numFmtId="0" fontId="9" fillId="30" borderId="20" xfId="0" applyFont="1" applyFill="1" applyBorder="1" applyAlignment="1">
      <alignment horizontal="center" vertical="center"/>
    </xf>
    <xf numFmtId="1" fontId="9" fillId="30" borderId="20" xfId="0" applyNumberFormat="1" applyFont="1" applyFill="1" applyBorder="1" applyAlignment="1">
      <alignment horizontal="left" indent="1"/>
    </xf>
    <xf numFmtId="0" fontId="35" fillId="30" borderId="188" xfId="0" applyFont="1" applyFill="1" applyBorder="1" applyAlignment="1">
      <alignment horizontal="center" vertical="center" wrapText="1"/>
    </xf>
    <xf numFmtId="0" fontId="35" fillId="30" borderId="97" xfId="0" applyFont="1" applyFill="1" applyBorder="1" applyAlignment="1">
      <alignment horizontal="center" vertical="center" wrapText="1"/>
    </xf>
    <xf numFmtId="0" fontId="35" fillId="30" borderId="70" xfId="0" applyFont="1" applyFill="1" applyBorder="1" applyAlignment="1">
      <alignment horizontal="left" vertical="center" wrapText="1" indent="1"/>
    </xf>
    <xf numFmtId="0" fontId="35" fillId="30" borderId="71" xfId="0" applyFont="1" applyFill="1" applyBorder="1" applyAlignment="1">
      <alignment horizontal="center" vertical="top" wrapText="1"/>
    </xf>
    <xf numFmtId="0" fontId="85" fillId="30" borderId="70" xfId="0" applyFont="1" applyFill="1" applyBorder="1" applyAlignment="1">
      <alignment horizontal="left" vertical="center" indent="1"/>
    </xf>
    <xf numFmtId="0" fontId="9" fillId="30" borderId="188" xfId="0" applyFont="1" applyFill="1" applyBorder="1" applyAlignment="1">
      <alignment horizontal="center"/>
    </xf>
    <xf numFmtId="0" fontId="61" fillId="30" borderId="0" xfId="0" applyFont="1" applyFill="1" applyBorder="1" applyAlignment="1">
      <alignment horizontal="center" vertical="center"/>
    </xf>
    <xf numFmtId="0" fontId="85" fillId="30" borderId="0" xfId="0" applyFont="1" applyFill="1" applyBorder="1" applyAlignment="1">
      <alignment horizontal="left" vertical="center" indent="1"/>
    </xf>
    <xf numFmtId="0" fontId="34" fillId="0" borderId="0" xfId="0" applyFont="1" applyFill="1"/>
    <xf numFmtId="0" fontId="21" fillId="0" borderId="0" xfId="0" applyFont="1" applyFill="1"/>
    <xf numFmtId="0" fontId="54" fillId="0" borderId="0" xfId="0" applyFont="1" applyFill="1"/>
    <xf numFmtId="0" fontId="21" fillId="0" borderId="149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21" fillId="0" borderId="150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/>
    </xf>
    <xf numFmtId="0" fontId="21" fillId="0" borderId="90" xfId="0" applyFont="1" applyFill="1" applyBorder="1" applyAlignment="1">
      <alignment horizontal="center"/>
    </xf>
    <xf numFmtId="0" fontId="21" fillId="0" borderId="91" xfId="0" applyFont="1" applyFill="1" applyBorder="1" applyAlignment="1">
      <alignment horizontal="center"/>
    </xf>
    <xf numFmtId="0" fontId="21" fillId="0" borderId="92" xfId="0" applyFont="1" applyFill="1" applyBorder="1" applyAlignment="1">
      <alignment horizontal="center"/>
    </xf>
    <xf numFmtId="0" fontId="21" fillId="0" borderId="93" xfId="0" applyFont="1" applyFill="1" applyBorder="1" applyAlignment="1">
      <alignment horizontal="center"/>
    </xf>
    <xf numFmtId="0" fontId="21" fillId="0" borderId="94" xfId="0" applyFont="1" applyFill="1" applyBorder="1" applyAlignment="1">
      <alignment horizontal="center"/>
    </xf>
    <xf numFmtId="0" fontId="9" fillId="0" borderId="153" xfId="0" applyFont="1" applyFill="1" applyBorder="1" applyAlignment="1">
      <alignment horizontal="center"/>
    </xf>
    <xf numFmtId="0" fontId="130" fillId="0" borderId="21" xfId="0" applyFont="1" applyFill="1" applyBorder="1" applyAlignment="1">
      <alignment horizontal="left" vertical="center"/>
    </xf>
    <xf numFmtId="0" fontId="9" fillId="0" borderId="8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indent="1"/>
    </xf>
    <xf numFmtId="0" fontId="97" fillId="0" borderId="21" xfId="0" applyFont="1" applyFill="1" applyBorder="1" applyAlignment="1">
      <alignment horizontal="left" vertical="center"/>
    </xf>
    <xf numFmtId="0" fontId="112" fillId="0" borderId="69" xfId="0" applyFont="1" applyFill="1" applyBorder="1" applyAlignment="1">
      <alignment horizontal="center" vertical="center" wrapText="1"/>
    </xf>
    <xf numFmtId="0" fontId="34" fillId="0" borderId="81" xfId="0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8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indent="1"/>
    </xf>
    <xf numFmtId="0" fontId="9" fillId="0" borderId="69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left" vertical="center" wrapText="1" indent="1"/>
    </xf>
    <xf numFmtId="0" fontId="33" fillId="0" borderId="75" xfId="0" applyFont="1" applyFill="1" applyBorder="1" applyAlignment="1">
      <alignment horizontal="center" vertical="top" wrapText="1"/>
    </xf>
    <xf numFmtId="0" fontId="9" fillId="0" borderId="17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75" xfId="0" applyFont="1" applyFill="1" applyBorder="1" applyAlignment="1">
      <alignment horizontal="center" vertical="center"/>
    </xf>
    <xf numFmtId="0" fontId="72" fillId="0" borderId="52" xfId="0" applyFont="1" applyFill="1" applyBorder="1" applyAlignment="1">
      <alignment horizontal="center" vertical="center" wrapText="1"/>
    </xf>
    <xf numFmtId="0" fontId="72" fillId="0" borderId="52" xfId="0" applyFont="1" applyFill="1" applyBorder="1" applyAlignment="1">
      <alignment horizontal="left" vertical="center"/>
    </xf>
    <xf numFmtId="0" fontId="70" fillId="0" borderId="72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left" vertical="center"/>
    </xf>
    <xf numFmtId="0" fontId="72" fillId="0" borderId="20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left" vertical="center"/>
    </xf>
    <xf numFmtId="0" fontId="70" fillId="0" borderId="75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/>
    </xf>
    <xf numFmtId="0" fontId="70" fillId="0" borderId="47" xfId="0" applyFont="1" applyFill="1" applyBorder="1" applyAlignment="1">
      <alignment horizontal="center" wrapText="1"/>
    </xf>
    <xf numFmtId="0" fontId="70" fillId="0" borderId="47" xfId="0" applyFont="1" applyFill="1" applyBorder="1" applyAlignment="1">
      <alignment horizontal="left" indent="1"/>
    </xf>
    <xf numFmtId="0" fontId="70" fillId="0" borderId="151" xfId="0" applyFont="1" applyFill="1" applyBorder="1" applyAlignment="1">
      <alignment horizontal="center" vertical="center" wrapText="1"/>
    </xf>
    <xf numFmtId="0" fontId="70" fillId="0" borderId="121" xfId="0" applyFont="1" applyFill="1" applyBorder="1" applyAlignment="1">
      <alignment horizontal="center" wrapText="1"/>
    </xf>
    <xf numFmtId="0" fontId="70" fillId="0" borderId="70" xfId="0" applyFont="1" applyFill="1" applyBorder="1" applyAlignment="1">
      <alignment horizontal="center"/>
    </xf>
    <xf numFmtId="0" fontId="70" fillId="0" borderId="70" xfId="0" applyFont="1" applyFill="1" applyBorder="1" applyAlignment="1">
      <alignment horizontal="left" indent="1"/>
    </xf>
    <xf numFmtId="0" fontId="70" fillId="0" borderId="71" xfId="0" applyFont="1" applyFill="1" applyBorder="1" applyAlignment="1">
      <alignment horizontal="center" vertical="center" wrapText="1"/>
    </xf>
    <xf numFmtId="0" fontId="64" fillId="0" borderId="70" xfId="0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left" vertical="center" indent="1"/>
    </xf>
    <xf numFmtId="0" fontId="61" fillId="0" borderId="71" xfId="0" applyFont="1" applyFill="1" applyBorder="1" applyAlignment="1">
      <alignment horizontal="center" vertical="center"/>
    </xf>
    <xf numFmtId="0" fontId="65" fillId="0" borderId="70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left" vertical="center" wrapText="1" indent="1"/>
    </xf>
    <xf numFmtId="0" fontId="33" fillId="0" borderId="71" xfId="0" applyFont="1" applyFill="1" applyBorder="1" applyAlignment="1">
      <alignment horizontal="center" vertical="top" wrapText="1"/>
    </xf>
    <xf numFmtId="0" fontId="9" fillId="0" borderId="188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vertical="center"/>
    </xf>
    <xf numFmtId="0" fontId="9" fillId="0" borderId="7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indent="1"/>
    </xf>
    <xf numFmtId="0" fontId="7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indent="1"/>
    </xf>
    <xf numFmtId="0" fontId="9" fillId="0" borderId="132" xfId="0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/>
    <xf numFmtId="0" fontId="70" fillId="0" borderId="85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left" vertical="center"/>
    </xf>
    <xf numFmtId="0" fontId="62" fillId="0" borderId="58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center" vertical="center"/>
    </xf>
    <xf numFmtId="0" fontId="99" fillId="0" borderId="21" xfId="0" applyFont="1" applyFill="1" applyBorder="1" applyAlignment="1">
      <alignment horizontal="left" indent="1"/>
    </xf>
    <xf numFmtId="0" fontId="130" fillId="0" borderId="52" xfId="0" applyFont="1" applyBorder="1" applyAlignment="1">
      <alignment horizontal="left" vertical="center"/>
    </xf>
    <xf numFmtId="0" fontId="131" fillId="0" borderId="72" xfId="0" applyFont="1" applyBorder="1" applyAlignment="1">
      <alignment horizontal="center" vertical="center"/>
    </xf>
    <xf numFmtId="0" fontId="87" fillId="0" borderId="21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 vertical="center" indent="1"/>
    </xf>
    <xf numFmtId="0" fontId="26" fillId="0" borderId="21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33" fillId="0" borderId="100" xfId="0" applyFont="1" applyBorder="1" applyAlignment="1">
      <alignment horizontal="center" vertical="center"/>
    </xf>
    <xf numFmtId="0" fontId="133" fillId="0" borderId="53" xfId="0" applyFont="1" applyBorder="1" applyAlignment="1">
      <alignment horizontal="left" vertical="center" indent="1"/>
    </xf>
    <xf numFmtId="0" fontId="132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136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horizontal="left" indent="1"/>
    </xf>
    <xf numFmtId="0" fontId="19" fillId="0" borderId="2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/>
    <xf numFmtId="0" fontId="1" fillId="0" borderId="52" xfId="0" applyFont="1" applyBorder="1"/>
    <xf numFmtId="0" fontId="1" fillId="0" borderId="21" xfId="0" applyFont="1" applyBorder="1"/>
    <xf numFmtId="0" fontId="64" fillId="0" borderId="21" xfId="0" applyFont="1" applyBorder="1" applyAlignment="1">
      <alignment horizontal="center" vertical="center"/>
    </xf>
    <xf numFmtId="0" fontId="64" fillId="0" borderId="21" xfId="0" applyFont="1" applyBorder="1" applyAlignment="1">
      <alignment horizontal="left" vertical="center" indent="1"/>
    </xf>
    <xf numFmtId="0" fontId="137" fillId="0" borderId="21" xfId="0" applyFont="1" applyFill="1" applyBorder="1" applyAlignment="1">
      <alignment horizontal="left" vertical="center" indent="1"/>
    </xf>
    <xf numFmtId="0" fontId="138" fillId="0" borderId="21" xfId="0" applyFont="1" applyFill="1" applyBorder="1" applyAlignment="1">
      <alignment horizontal="left" vertical="center" indent="1"/>
    </xf>
    <xf numFmtId="0" fontId="0" fillId="0" borderId="2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8" xfId="0" applyBorder="1" applyAlignment="1">
      <alignment horizontal="center"/>
    </xf>
    <xf numFmtId="0" fontId="61" fillId="0" borderId="70" xfId="0" applyFont="1" applyFill="1" applyBorder="1" applyAlignment="1">
      <alignment horizontal="center" vertical="center" wrapText="1"/>
    </xf>
    <xf numFmtId="0" fontId="130" fillId="0" borderId="70" xfId="0" applyFont="1" applyFill="1" applyBorder="1" applyAlignment="1">
      <alignment horizontal="left" vertical="center"/>
    </xf>
    <xf numFmtId="0" fontId="139" fillId="0" borderId="96" xfId="0" applyFont="1" applyBorder="1" applyAlignment="1">
      <alignment horizontal="center" vertical="center"/>
    </xf>
    <xf numFmtId="0" fontId="134" fillId="0" borderId="26" xfId="0" applyFont="1" applyBorder="1" applyAlignment="1">
      <alignment horizontal="left" vertical="center"/>
    </xf>
    <xf numFmtId="0" fontId="61" fillId="0" borderId="52" xfId="0" applyFont="1" applyFill="1" applyBorder="1" applyAlignment="1">
      <alignment horizontal="center" vertical="center" wrapText="1"/>
    </xf>
    <xf numFmtId="0" fontId="130" fillId="0" borderId="52" xfId="0" applyFont="1" applyFill="1" applyBorder="1" applyAlignment="1">
      <alignment horizontal="left" vertical="center"/>
    </xf>
    <xf numFmtId="0" fontId="132" fillId="0" borderId="52" xfId="0" applyFont="1" applyBorder="1" applyAlignment="1">
      <alignment horizontal="center" vertical="center"/>
    </xf>
    <xf numFmtId="0" fontId="113" fillId="0" borderId="96" xfId="38" applyFont="1" applyBorder="1" applyAlignment="1">
      <alignment horizontal="left" vertical="center" indent="1"/>
    </xf>
    <xf numFmtId="0" fontId="68" fillId="0" borderId="176" xfId="0" applyFont="1" applyBorder="1" applyAlignment="1">
      <alignment horizontal="left" vertical="center"/>
    </xf>
    <xf numFmtId="0" fontId="68" fillId="0" borderId="177" xfId="0" applyFont="1" applyBorder="1" applyAlignment="1">
      <alignment horizontal="left" vertical="center"/>
    </xf>
    <xf numFmtId="0" fontId="141" fillId="0" borderId="161" xfId="0" applyFont="1" applyBorder="1" applyAlignment="1">
      <alignment horizontal="left" vertical="center"/>
    </xf>
    <xf numFmtId="0" fontId="34" fillId="0" borderId="21" xfId="0" applyFont="1" applyFill="1" applyBorder="1"/>
    <xf numFmtId="0" fontId="141" fillId="0" borderId="76" xfId="0" applyFont="1" applyBorder="1" applyAlignment="1">
      <alignment horizontal="left" vertical="center"/>
    </xf>
    <xf numFmtId="0" fontId="141" fillId="0" borderId="64" xfId="0" applyFont="1" applyBorder="1" applyAlignment="1">
      <alignment horizontal="left" vertical="center"/>
    </xf>
    <xf numFmtId="0" fontId="141" fillId="0" borderId="175" xfId="0" applyFont="1" applyBorder="1" applyAlignment="1">
      <alignment horizontal="left" vertical="center"/>
    </xf>
    <xf numFmtId="0" fontId="140" fillId="0" borderId="21" xfId="0" applyFont="1" applyFill="1" applyBorder="1" applyAlignment="1">
      <alignment horizontal="left" vertical="center"/>
    </xf>
    <xf numFmtId="0" fontId="64" fillId="0" borderId="21" xfId="0" applyFont="1" applyFill="1" applyBorder="1" applyAlignment="1">
      <alignment horizontal="center" vertical="center" wrapText="1"/>
    </xf>
    <xf numFmtId="0" fontId="142" fillId="0" borderId="21" xfId="0" applyFont="1" applyFill="1" applyBorder="1" applyAlignment="1">
      <alignment horizontal="center" vertical="center" wrapText="1"/>
    </xf>
    <xf numFmtId="0" fontId="143" fillId="0" borderId="21" xfId="0" applyFont="1" applyFill="1" applyBorder="1" applyAlignment="1">
      <alignment horizontal="left" vertical="center"/>
    </xf>
    <xf numFmtId="0" fontId="132" fillId="0" borderId="25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wrapText="1"/>
    </xf>
    <xf numFmtId="0" fontId="136" fillId="0" borderId="21" xfId="0" applyFont="1" applyBorder="1" applyAlignment="1">
      <alignment horizontal="left" indent="1"/>
    </xf>
    <xf numFmtId="0" fontId="64" fillId="0" borderId="21" xfId="0" applyFont="1" applyFill="1" applyBorder="1" applyAlignment="1">
      <alignment horizontal="center" wrapText="1"/>
    </xf>
    <xf numFmtId="0" fontId="136" fillId="0" borderId="21" xfId="0" applyFont="1" applyFill="1" applyBorder="1" applyAlignment="1">
      <alignment horizontal="left" indent="1"/>
    </xf>
    <xf numFmtId="0" fontId="145" fillId="0" borderId="21" xfId="0" applyFont="1" applyBorder="1" applyAlignment="1">
      <alignment horizontal="center" wrapText="1"/>
    </xf>
    <xf numFmtId="0" fontId="144" fillId="0" borderId="21" xfId="0" applyFont="1" applyBorder="1" applyAlignment="1">
      <alignment horizontal="left" indent="1"/>
    </xf>
    <xf numFmtId="0" fontId="145" fillId="0" borderId="21" xfId="0" applyFont="1" applyFill="1" applyBorder="1" applyAlignment="1">
      <alignment horizontal="center" wrapText="1"/>
    </xf>
    <xf numFmtId="0" fontId="146" fillId="0" borderId="21" xfId="0" applyFont="1" applyFill="1" applyBorder="1" applyAlignment="1">
      <alignment horizontal="left" indent="1"/>
    </xf>
    <xf numFmtId="0" fontId="146" fillId="0" borderId="21" xfId="0" applyFont="1" applyBorder="1" applyAlignment="1">
      <alignment horizontal="left" indent="1"/>
    </xf>
    <xf numFmtId="0" fontId="9" fillId="0" borderId="5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left" vertical="center" indent="1"/>
    </xf>
    <xf numFmtId="0" fontId="18" fillId="0" borderId="0" xfId="0" applyFont="1" applyAlignment="1">
      <alignment horizontal="center"/>
    </xf>
    <xf numFmtId="0" fontId="10" fillId="25" borderId="17" xfId="0" applyFont="1" applyFill="1" applyBorder="1" applyAlignment="1">
      <alignment horizontal="center" vertical="center"/>
    </xf>
    <xf numFmtId="0" fontId="10" fillId="25" borderId="18" xfId="0" applyFont="1" applyFill="1" applyBorder="1" applyAlignment="1">
      <alignment horizontal="center" vertical="center"/>
    </xf>
    <xf numFmtId="0" fontId="64" fillId="0" borderId="52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81" xfId="0" applyFont="1" applyBorder="1" applyAlignment="1">
      <alignment horizontal="center" vertical="center"/>
    </xf>
    <xf numFmtId="0" fontId="21" fillId="0" borderId="0" xfId="0" applyFont="1" applyBorder="1" applyAlignment="1"/>
    <xf numFmtId="0" fontId="10" fillId="25" borderId="151" xfId="0" applyFont="1" applyFill="1" applyBorder="1" applyAlignment="1">
      <alignment horizontal="center" vertical="center"/>
    </xf>
    <xf numFmtId="0" fontId="10" fillId="25" borderId="195" xfId="0" applyFont="1" applyFill="1" applyBorder="1" applyAlignment="1">
      <alignment horizontal="center" vertical="center"/>
    </xf>
    <xf numFmtId="0" fontId="7" fillId="0" borderId="182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0" fillId="0" borderId="69" xfId="0" applyFill="1" applyBorder="1" applyAlignment="1">
      <alignment horizontal="center"/>
    </xf>
    <xf numFmtId="0" fontId="7" fillId="0" borderId="121" xfId="0" applyFont="1" applyBorder="1" applyAlignment="1">
      <alignment horizontal="center" vertical="center"/>
    </xf>
    <xf numFmtId="0" fontId="3" fillId="0" borderId="0" xfId="0" applyFont="1"/>
    <xf numFmtId="0" fontId="69" fillId="0" borderId="0" xfId="0" applyFont="1" applyAlignment="1">
      <alignment horizontal="left"/>
    </xf>
    <xf numFmtId="0" fontId="136" fillId="0" borderId="21" xfId="0" applyFont="1" applyFill="1" applyBorder="1" applyAlignment="1">
      <alignment horizontal="center" wrapText="1"/>
    </xf>
    <xf numFmtId="0" fontId="136" fillId="0" borderId="21" xfId="0" applyFont="1" applyBorder="1" applyAlignment="1">
      <alignment horizontal="center"/>
    </xf>
    <xf numFmtId="0" fontId="1" fillId="0" borderId="0" xfId="0" applyFont="1" applyAlignment="1">
      <alignment horizontal="right" indent="1"/>
    </xf>
    <xf numFmtId="0" fontId="136" fillId="0" borderId="2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127" fillId="0" borderId="0" xfId="0" applyFont="1" applyFill="1" applyBorder="1"/>
    <xf numFmtId="0" fontId="128" fillId="0" borderId="0" xfId="0" applyFont="1" applyFill="1"/>
    <xf numFmtId="0" fontId="33" fillId="0" borderId="37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/>
    </xf>
    <xf numFmtId="0" fontId="25" fillId="0" borderId="97" xfId="0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left" vertical="center" wrapText="1" indent="1"/>
    </xf>
    <xf numFmtId="0" fontId="25" fillId="0" borderId="7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1" fillId="0" borderId="95" xfId="0" applyFont="1" applyFill="1" applyBorder="1" applyAlignment="1">
      <alignment horizontal="center"/>
    </xf>
    <xf numFmtId="0" fontId="21" fillId="0" borderId="150" xfId="0" applyFont="1" applyFill="1" applyBorder="1" applyAlignment="1">
      <alignment horizontal="center"/>
    </xf>
    <xf numFmtId="0" fontId="33" fillId="0" borderId="37" xfId="0" applyFont="1" applyFill="1" applyBorder="1" applyAlignment="1">
      <alignment vertical="center" wrapText="1"/>
    </xf>
    <xf numFmtId="0" fontId="9" fillId="0" borderId="72" xfId="0" applyFont="1" applyFill="1" applyBorder="1" applyAlignment="1">
      <alignment horizontal="center" vertical="center"/>
    </xf>
    <xf numFmtId="0" fontId="108" fillId="0" borderId="6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 wrapText="1"/>
    </xf>
    <xf numFmtId="0" fontId="9" fillId="0" borderId="151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indent="1"/>
    </xf>
    <xf numFmtId="0" fontId="61" fillId="0" borderId="70" xfId="0" applyFont="1" applyFill="1" applyBorder="1" applyAlignment="1">
      <alignment horizontal="center" vertical="center"/>
    </xf>
    <xf numFmtId="0" fontId="61" fillId="0" borderId="70" xfId="0" applyFont="1" applyFill="1" applyBorder="1" applyAlignment="1">
      <alignment horizontal="left" vertical="center" indent="1"/>
    </xf>
    <xf numFmtId="0" fontId="78" fillId="0" borderId="71" xfId="0" applyFont="1" applyFill="1" applyBorder="1" applyAlignment="1">
      <alignment horizontal="center" vertical="center"/>
    </xf>
    <xf numFmtId="0" fontId="95" fillId="30" borderId="21" xfId="0" applyFont="1" applyFill="1" applyBorder="1" applyAlignment="1">
      <alignment horizontal="left" indent="1"/>
    </xf>
    <xf numFmtId="0" fontId="98" fillId="30" borderId="21" xfId="0" applyFont="1" applyFill="1" applyBorder="1" applyAlignment="1">
      <alignment horizontal="left" vertical="center" indent="1"/>
    </xf>
    <xf numFmtId="0" fontId="9" fillId="30" borderId="69" xfId="0" applyFont="1" applyFill="1" applyBorder="1" applyAlignment="1">
      <alignment horizontal="left" vertical="center" indent="1"/>
    </xf>
    <xf numFmtId="0" fontId="78" fillId="30" borderId="99" xfId="0" applyFont="1" applyFill="1" applyBorder="1" applyAlignment="1">
      <alignment horizontal="center" vertical="center"/>
    </xf>
    <xf numFmtId="0" fontId="98" fillId="30" borderId="21" xfId="0" applyFont="1" applyFill="1" applyBorder="1" applyAlignment="1">
      <alignment horizontal="center" vertical="center"/>
    </xf>
    <xf numFmtId="0" fontId="94" fillId="30" borderId="21" xfId="0" applyFont="1" applyFill="1" applyBorder="1" applyAlignment="1">
      <alignment horizontal="left" indent="1"/>
    </xf>
    <xf numFmtId="0" fontId="9" fillId="30" borderId="21" xfId="0" applyFont="1" applyFill="1" applyBorder="1" applyAlignment="1">
      <alignment horizontal="left" vertical="center" indent="1"/>
    </xf>
    <xf numFmtId="0" fontId="99" fillId="30" borderId="21" xfId="0" applyFont="1" applyFill="1" applyBorder="1" applyAlignment="1">
      <alignment horizontal="center" vertical="center"/>
    </xf>
    <xf numFmtId="0" fontId="98" fillId="30" borderId="69" xfId="0" applyFont="1" applyFill="1" applyBorder="1" applyAlignment="1">
      <alignment horizontal="left" vertical="center" indent="1"/>
    </xf>
    <xf numFmtId="0" fontId="103" fillId="30" borderId="21" xfId="0" applyFont="1" applyFill="1" applyBorder="1" applyAlignment="1">
      <alignment horizontal="center" vertical="center"/>
    </xf>
    <xf numFmtId="0" fontId="104" fillId="30" borderId="21" xfId="0" applyFont="1" applyFill="1" applyBorder="1" applyAlignment="1">
      <alignment horizontal="left" indent="1"/>
    </xf>
    <xf numFmtId="0" fontId="92" fillId="30" borderId="21" xfId="0" applyFont="1" applyFill="1" applyBorder="1" applyAlignment="1">
      <alignment horizontal="left" indent="1"/>
    </xf>
    <xf numFmtId="0" fontId="9" fillId="30" borderId="21" xfId="0" applyFont="1" applyFill="1" applyBorder="1"/>
    <xf numFmtId="0" fontId="33" fillId="30" borderId="69" xfId="0" applyFont="1" applyFill="1" applyBorder="1" applyAlignment="1">
      <alignment horizontal="center" vertical="top" wrapText="1"/>
    </xf>
    <xf numFmtId="0" fontId="91" fillId="30" borderId="21" xfId="0" applyFont="1" applyFill="1" applyBorder="1" applyAlignment="1">
      <alignment horizontal="center" wrapText="1"/>
    </xf>
    <xf numFmtId="0" fontId="93" fillId="30" borderId="21" xfId="0" applyFont="1" applyFill="1" applyBorder="1" applyAlignment="1">
      <alignment horizontal="center" wrapText="1"/>
    </xf>
    <xf numFmtId="0" fontId="35" fillId="30" borderId="21" xfId="0" applyFont="1" applyFill="1" applyBorder="1" applyAlignment="1">
      <alignment horizontal="center" vertical="center"/>
    </xf>
    <xf numFmtId="0" fontId="110" fillId="30" borderId="21" xfId="0" applyFont="1" applyFill="1" applyBorder="1" applyAlignment="1">
      <alignment horizontal="left" indent="1"/>
    </xf>
    <xf numFmtId="0" fontId="67" fillId="30" borderId="21" xfId="0" applyFont="1" applyFill="1" applyBorder="1" applyAlignment="1">
      <alignment horizontal="center" wrapText="1"/>
    </xf>
    <xf numFmtId="0" fontId="61" fillId="30" borderId="69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130" fillId="33" borderId="21" xfId="0" applyFont="1" applyFill="1" applyBorder="1" applyAlignment="1">
      <alignment horizontal="left" vertical="center"/>
    </xf>
    <xf numFmtId="0" fontId="0" fillId="0" borderId="81" xfId="0" applyFill="1" applyBorder="1" applyAlignment="1">
      <alignment horizontal="center"/>
    </xf>
    <xf numFmtId="0" fontId="97" fillId="30" borderId="21" xfId="0" applyFont="1" applyFill="1" applyBorder="1" applyAlignment="1">
      <alignment horizontal="left" vertical="center"/>
    </xf>
    <xf numFmtId="0" fontId="131" fillId="30" borderId="69" xfId="0" applyFont="1" applyFill="1" applyBorder="1" applyAlignment="1">
      <alignment horizontal="center" vertical="center"/>
    </xf>
    <xf numFmtId="0" fontId="130" fillId="30" borderId="21" xfId="0" applyFont="1" applyFill="1" applyBorder="1" applyAlignment="1">
      <alignment horizontal="left" vertical="center"/>
    </xf>
    <xf numFmtId="0" fontId="140" fillId="30" borderId="21" xfId="0" applyFont="1" applyFill="1" applyBorder="1" applyAlignment="1">
      <alignment horizontal="left" vertical="center"/>
    </xf>
    <xf numFmtId="0" fontId="142" fillId="34" borderId="21" xfId="0" applyFont="1" applyFill="1" applyBorder="1" applyAlignment="1">
      <alignment horizontal="center" vertical="center" wrapText="1"/>
    </xf>
    <xf numFmtId="0" fontId="143" fillId="34" borderId="21" xfId="0" applyFont="1" applyFill="1" applyBorder="1" applyAlignment="1">
      <alignment horizontal="left" vertical="center"/>
    </xf>
    <xf numFmtId="0" fontId="132" fillId="0" borderId="21" xfId="0" applyFont="1" applyFill="1" applyBorder="1" applyAlignment="1">
      <alignment horizontal="center" vertical="center" wrapText="1"/>
    </xf>
    <xf numFmtId="0" fontId="148" fillId="0" borderId="21" xfId="0" applyFont="1" applyFill="1" applyBorder="1" applyAlignment="1">
      <alignment horizontal="center" vertical="center"/>
    </xf>
    <xf numFmtId="0" fontId="151" fillId="0" borderId="21" xfId="0" applyFont="1" applyFill="1" applyBorder="1" applyAlignment="1">
      <alignment horizontal="center" vertical="center" wrapText="1"/>
    </xf>
    <xf numFmtId="0" fontId="149" fillId="0" borderId="21" xfId="0" applyFont="1" applyFill="1" applyBorder="1" applyAlignment="1">
      <alignment horizontal="left" vertical="center"/>
    </xf>
    <xf numFmtId="0" fontId="135" fillId="0" borderId="21" xfId="0" applyFont="1" applyFill="1" applyBorder="1" applyAlignment="1">
      <alignment horizontal="left" vertical="center"/>
    </xf>
    <xf numFmtId="0" fontId="148" fillId="0" borderId="21" xfId="0" applyFont="1" applyBorder="1" applyAlignment="1">
      <alignment horizontal="center" vertical="center"/>
    </xf>
    <xf numFmtId="0" fontId="152" fillId="0" borderId="21" xfId="0" applyFont="1" applyBorder="1" applyAlignment="1">
      <alignment horizontal="center" vertical="center"/>
    </xf>
    <xf numFmtId="0" fontId="152" fillId="0" borderId="25" xfId="0" applyFont="1" applyBorder="1" applyAlignment="1">
      <alignment horizontal="center" vertical="center" wrapText="1"/>
    </xf>
    <xf numFmtId="0" fontId="149" fillId="0" borderId="26" xfId="0" applyFont="1" applyBorder="1" applyAlignment="1">
      <alignment horizontal="left" vertical="center"/>
    </xf>
    <xf numFmtId="0" fontId="150" fillId="0" borderId="21" xfId="0" applyFont="1" applyFill="1" applyBorder="1" applyAlignment="1"/>
    <xf numFmtId="0" fontId="135" fillId="0" borderId="21" xfId="0" applyFont="1" applyFill="1" applyBorder="1" applyAlignment="1">
      <alignment wrapText="1"/>
    </xf>
    <xf numFmtId="0" fontId="26" fillId="0" borderId="21" xfId="0" applyFont="1" applyFill="1" applyBorder="1" applyAlignment="1"/>
    <xf numFmtId="0" fontId="132" fillId="0" borderId="52" xfId="0" applyFont="1" applyBorder="1" applyAlignment="1">
      <alignment vertical="center"/>
    </xf>
    <xf numFmtId="49" fontId="153" fillId="0" borderId="0" xfId="0" applyNumberFormat="1" applyFont="1"/>
    <xf numFmtId="49" fontId="154" fillId="0" borderId="0" xfId="0" applyNumberFormat="1" applyFont="1"/>
    <xf numFmtId="49" fontId="0" fillId="0" borderId="0" xfId="0" applyNumberFormat="1"/>
    <xf numFmtId="0" fontId="155" fillId="0" borderId="0" xfId="0" applyFont="1"/>
    <xf numFmtId="0" fontId="88" fillId="0" borderId="0" xfId="0" applyFon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156" fillId="0" borderId="0" xfId="0" applyNumberFormat="1" applyFont="1" applyAlignment="1">
      <alignment horizontal="center"/>
    </xf>
    <xf numFmtId="49" fontId="156" fillId="0" borderId="0" xfId="0" applyNumberFormat="1" applyFont="1"/>
    <xf numFmtId="49" fontId="157" fillId="0" borderId="0" xfId="0" applyNumberFormat="1" applyFont="1" applyAlignment="1">
      <alignment horizontal="center"/>
    </xf>
    <xf numFmtId="49" fontId="157" fillId="0" borderId="0" xfId="0" applyNumberFormat="1" applyFont="1"/>
    <xf numFmtId="0" fontId="9" fillId="0" borderId="96" xfId="0" applyFont="1" applyBorder="1" applyAlignment="1">
      <alignment horizontal="center" vertical="center" wrapText="1"/>
    </xf>
    <xf numFmtId="0" fontId="9" fillId="0" borderId="96" xfId="0" applyFont="1" applyBorder="1" applyAlignment="1">
      <alignment vertical="center" wrapText="1"/>
    </xf>
    <xf numFmtId="0" fontId="9" fillId="0" borderId="141" xfId="0" applyFont="1" applyBorder="1" applyAlignment="1">
      <alignment horizontal="center" vertical="top" wrapText="1"/>
    </xf>
    <xf numFmtId="0" fontId="7" fillId="0" borderId="96" xfId="0" applyFont="1" applyBorder="1" applyAlignment="1"/>
    <xf numFmtId="0" fontId="87" fillId="0" borderId="96" xfId="0" applyFont="1" applyBorder="1" applyAlignment="1">
      <alignment horizontal="center"/>
    </xf>
    <xf numFmtId="0" fontId="9" fillId="0" borderId="141" xfId="0" applyFont="1" applyBorder="1"/>
    <xf numFmtId="0" fontId="140" fillId="0" borderId="21" xfId="0" applyFont="1" applyBorder="1" applyAlignment="1">
      <alignment horizontal="left" vertical="center"/>
    </xf>
    <xf numFmtId="0" fontId="143" fillId="0" borderId="21" xfId="0" applyFont="1" applyBorder="1" applyAlignment="1">
      <alignment horizontal="left" vertical="center"/>
    </xf>
    <xf numFmtId="49" fontId="136" fillId="0" borderId="21" xfId="0" applyNumberFormat="1" applyFont="1" applyBorder="1" applyAlignment="1">
      <alignment horizontal="center"/>
    </xf>
    <xf numFmtId="49" fontId="136" fillId="0" borderId="21" xfId="0" applyNumberFormat="1" applyFont="1" applyBorder="1"/>
    <xf numFmtId="0" fontId="140" fillId="0" borderId="69" xfId="0" applyFont="1" applyBorder="1" applyAlignment="1">
      <alignment horizontal="center" vertical="center"/>
    </xf>
    <xf numFmtId="49" fontId="158" fillId="0" borderId="21" xfId="0" applyNumberFormat="1" applyFont="1" applyBorder="1" applyAlignment="1">
      <alignment horizontal="center"/>
    </xf>
    <xf numFmtId="49" fontId="158" fillId="0" borderId="21" xfId="0" applyNumberFormat="1" applyFont="1" applyBorder="1"/>
    <xf numFmtId="49" fontId="111" fillId="0" borderId="21" xfId="0" applyNumberFormat="1" applyFont="1" applyBorder="1" applyAlignment="1">
      <alignment horizontal="center"/>
    </xf>
    <xf numFmtId="49" fontId="111" fillId="0" borderId="21" xfId="0" applyNumberFormat="1" applyFont="1" applyBorder="1"/>
    <xf numFmtId="0" fontId="136" fillId="0" borderId="21" xfId="0" applyFont="1" applyBorder="1" applyAlignment="1">
      <alignment horizontal="center" vertical="center" wrapText="1"/>
    </xf>
    <xf numFmtId="0" fontId="143" fillId="0" borderId="21" xfId="0" applyFont="1" applyBorder="1" applyAlignment="1">
      <alignment horizontal="center" vertical="center" wrapText="1"/>
    </xf>
    <xf numFmtId="0" fontId="136" fillId="0" borderId="21" xfId="0" applyFont="1" applyBorder="1" applyAlignment="1">
      <alignment horizontal="center" vertical="center"/>
    </xf>
    <xf numFmtId="0" fontId="136" fillId="0" borderId="69" xfId="0" applyFont="1" applyBorder="1" applyAlignment="1">
      <alignment horizontal="center" vertical="center"/>
    </xf>
    <xf numFmtId="0" fontId="136" fillId="30" borderId="21" xfId="0" applyFont="1" applyFill="1" applyBorder="1" applyAlignment="1">
      <alignment horizontal="center" vertical="center"/>
    </xf>
    <xf numFmtId="0" fontId="136" fillId="30" borderId="21" xfId="0" applyFont="1" applyFill="1" applyBorder="1" applyAlignment="1">
      <alignment horizontal="left" indent="1"/>
    </xf>
    <xf numFmtId="0" fontId="136" fillId="30" borderId="69" xfId="0" applyFont="1" applyFill="1" applyBorder="1" applyAlignment="1">
      <alignment horizontal="center" vertical="center"/>
    </xf>
    <xf numFmtId="0" fontId="136" fillId="0" borderId="69" xfId="0" applyFont="1" applyBorder="1" applyAlignment="1">
      <alignment horizontal="center" vertical="center" wrapText="1"/>
    </xf>
    <xf numFmtId="0" fontId="136" fillId="0" borderId="21" xfId="0" applyFont="1" applyBorder="1"/>
    <xf numFmtId="0" fontId="136" fillId="0" borderId="69" xfId="0" applyFont="1" applyBorder="1" applyAlignment="1">
      <alignment horizontal="center" vertical="top" wrapText="1"/>
    </xf>
    <xf numFmtId="0" fontId="136" fillId="30" borderId="21" xfId="0" applyFont="1" applyFill="1" applyBorder="1" applyAlignment="1">
      <alignment horizontal="left" vertical="center"/>
    </xf>
    <xf numFmtId="0" fontId="136" fillId="0" borderId="21" xfId="0" applyFont="1" applyBorder="1" applyAlignment="1">
      <alignment horizontal="left"/>
    </xf>
    <xf numFmtId="0" fontId="136" fillId="0" borderId="21" xfId="0" applyFont="1" applyFill="1" applyBorder="1" applyAlignment="1">
      <alignment horizontal="center" vertical="center"/>
    </xf>
    <xf numFmtId="0" fontId="136" fillId="0" borderId="21" xfId="0" applyFont="1" applyFill="1" applyBorder="1" applyAlignment="1">
      <alignment horizontal="left" vertical="center"/>
    </xf>
    <xf numFmtId="0" fontId="136" fillId="32" borderId="69" xfId="0" applyFont="1" applyFill="1" applyBorder="1" applyAlignment="1">
      <alignment horizontal="center" vertical="center"/>
    </xf>
    <xf numFmtId="0" fontId="136" fillId="0" borderId="21" xfId="0" applyFont="1" applyFill="1" applyBorder="1" applyAlignment="1">
      <alignment horizontal="center"/>
    </xf>
    <xf numFmtId="0" fontId="136" fillId="0" borderId="21" xfId="0" applyFont="1" applyFill="1" applyBorder="1" applyAlignment="1">
      <alignment horizontal="left"/>
    </xf>
    <xf numFmtId="0" fontId="136" fillId="0" borderId="69" xfId="0" applyFont="1" applyFill="1" applyBorder="1" applyAlignment="1">
      <alignment horizontal="center" vertical="center"/>
    </xf>
    <xf numFmtId="0" fontId="111" fillId="0" borderId="21" xfId="0" applyFont="1" applyBorder="1"/>
    <xf numFmtId="0" fontId="136" fillId="28" borderId="69" xfId="0" applyFont="1" applyFill="1" applyBorder="1" applyAlignment="1">
      <alignment horizontal="center" vertical="center" wrapText="1"/>
    </xf>
    <xf numFmtId="0" fontId="136" fillId="0" borderId="69" xfId="0" applyFont="1" applyFill="1" applyBorder="1" applyAlignment="1">
      <alignment horizontal="center" vertical="center" wrapText="1"/>
    </xf>
    <xf numFmtId="0" fontId="136" fillId="30" borderId="21" xfId="0" applyFont="1" applyFill="1" applyBorder="1" applyAlignment="1">
      <alignment horizontal="center" vertical="center" wrapText="1"/>
    </xf>
    <xf numFmtId="0" fontId="136" fillId="30" borderId="69" xfId="0" applyFont="1" applyFill="1" applyBorder="1" applyAlignment="1">
      <alignment horizontal="center" vertical="center" wrapText="1"/>
    </xf>
    <xf numFmtId="0" fontId="136" fillId="0" borderId="59" xfId="0" applyFont="1" applyBorder="1" applyAlignment="1">
      <alignment horizontal="center" vertical="center"/>
    </xf>
    <xf numFmtId="0" fontId="136" fillId="0" borderId="59" xfId="0" applyFont="1" applyBorder="1" applyAlignment="1">
      <alignment horizontal="left" vertical="center" indent="1"/>
    </xf>
    <xf numFmtId="0" fontId="140" fillId="0" borderId="151" xfId="0" applyFont="1" applyBorder="1" applyAlignment="1">
      <alignment horizontal="center" vertical="center"/>
    </xf>
    <xf numFmtId="0" fontId="159" fillId="0" borderId="37" xfId="0" applyFont="1" applyBorder="1" applyAlignment="1">
      <alignment horizontal="center" vertical="center" wrapText="1"/>
    </xf>
    <xf numFmtId="0" fontId="159" fillId="0" borderId="37" xfId="0" applyFont="1" applyBorder="1" applyAlignment="1">
      <alignment horizontal="left" vertical="center" wrapText="1" indent="1"/>
    </xf>
    <xf numFmtId="0" fontId="136" fillId="0" borderId="75" xfId="0" applyFont="1" applyBorder="1" applyAlignment="1">
      <alignment horizontal="center" vertical="center"/>
    </xf>
    <xf numFmtId="0" fontId="143" fillId="28" borderId="21" xfId="0" applyFont="1" applyFill="1" applyBorder="1" applyAlignment="1">
      <alignment horizontal="center" wrapText="1"/>
    </xf>
    <xf numFmtId="0" fontId="143" fillId="28" borderId="21" xfId="0" applyFont="1" applyFill="1" applyBorder="1" applyAlignment="1">
      <alignment horizontal="left" indent="1"/>
    </xf>
    <xf numFmtId="0" fontId="143" fillId="0" borderId="21" xfId="0" applyFont="1" applyBorder="1" applyAlignment="1">
      <alignment horizontal="center" wrapText="1"/>
    </xf>
    <xf numFmtId="0" fontId="143" fillId="0" borderId="21" xfId="0" applyFont="1" applyBorder="1" applyAlignment="1">
      <alignment horizontal="left" indent="1"/>
    </xf>
    <xf numFmtId="0" fontId="136" fillId="0" borderId="21" xfId="0" applyFont="1" applyBorder="1" applyAlignment="1">
      <alignment horizontal="left" vertical="center" indent="1"/>
    </xf>
    <xf numFmtId="0" fontId="143" fillId="0" borderId="21" xfId="0" applyFont="1" applyBorder="1" applyAlignment="1">
      <alignment horizontal="center" vertical="center"/>
    </xf>
    <xf numFmtId="0" fontId="143" fillId="0" borderId="21" xfId="0" applyFont="1" applyBorder="1" applyAlignment="1">
      <alignment horizontal="left" vertical="center" indent="1"/>
    </xf>
    <xf numFmtId="0" fontId="160" fillId="0" borderId="37" xfId="0" applyFont="1" applyBorder="1" applyAlignment="1">
      <alignment horizontal="center" vertical="center" wrapText="1"/>
    </xf>
    <xf numFmtId="0" fontId="160" fillId="0" borderId="37" xfId="0" applyFont="1" applyBorder="1" applyAlignment="1">
      <alignment horizontal="left" vertical="center" wrapText="1" indent="1"/>
    </xf>
    <xf numFmtId="0" fontId="160" fillId="0" borderId="75" xfId="0" applyFont="1" applyBorder="1" applyAlignment="1">
      <alignment horizontal="center" vertical="center"/>
    </xf>
    <xf numFmtId="0" fontId="136" fillId="30" borderId="21" xfId="0" applyFont="1" applyFill="1" applyBorder="1" applyAlignment="1">
      <alignment horizontal="left" vertical="center" indent="1"/>
    </xf>
    <xf numFmtId="0" fontId="140" fillId="30" borderId="69" xfId="0" applyFont="1" applyFill="1" applyBorder="1" applyAlignment="1">
      <alignment horizontal="center" vertical="center"/>
    </xf>
    <xf numFmtId="0" fontId="136" fillId="0" borderId="21" xfId="0" applyFont="1" applyFill="1" applyBorder="1" applyAlignment="1">
      <alignment horizontal="left" vertical="center" indent="1"/>
    </xf>
    <xf numFmtId="0" fontId="140" fillId="32" borderId="69" xfId="0" applyFont="1" applyFill="1" applyBorder="1" applyAlignment="1">
      <alignment horizontal="center" vertical="center"/>
    </xf>
    <xf numFmtId="0" fontId="140" fillId="33" borderId="69" xfId="0" applyFont="1" applyFill="1" applyBorder="1" applyAlignment="1">
      <alignment horizontal="center" vertical="center"/>
    </xf>
    <xf numFmtId="0" fontId="140" fillId="0" borderId="21" xfId="0" applyFont="1" applyFill="1" applyBorder="1" applyAlignment="1">
      <alignment horizontal="left" vertical="center" indent="1"/>
    </xf>
    <xf numFmtId="0" fontId="140" fillId="0" borderId="69" xfId="0" applyFont="1" applyFill="1" applyBorder="1" applyAlignment="1">
      <alignment horizontal="center" vertical="center"/>
    </xf>
    <xf numFmtId="0" fontId="111" fillId="0" borderId="21" xfId="0" applyFont="1" applyFill="1" applyBorder="1" applyAlignment="1">
      <alignment horizontal="center" vertical="center"/>
    </xf>
    <xf numFmtId="0" fontId="111" fillId="0" borderId="21" xfId="0" applyFont="1" applyFill="1" applyBorder="1" applyAlignment="1">
      <alignment horizontal="left" vertical="center" indent="1"/>
    </xf>
    <xf numFmtId="0" fontId="136" fillId="0" borderId="37" xfId="0" applyFont="1" applyFill="1" applyBorder="1" applyAlignment="1">
      <alignment horizontal="center" vertical="center" wrapText="1"/>
    </xf>
    <xf numFmtId="0" fontId="136" fillId="0" borderId="37" xfId="0" applyFont="1" applyFill="1" applyBorder="1" applyAlignment="1">
      <alignment horizontal="left" vertical="center" wrapText="1" indent="1"/>
    </xf>
    <xf numFmtId="0" fontId="136" fillId="0" borderId="75" xfId="0" applyFont="1" applyFill="1" applyBorder="1" applyAlignment="1">
      <alignment horizontal="center" vertical="center"/>
    </xf>
    <xf numFmtId="0" fontId="160" fillId="0" borderId="37" xfId="0" applyFont="1" applyFill="1" applyBorder="1" applyAlignment="1">
      <alignment horizontal="center" vertical="center" wrapText="1"/>
    </xf>
    <xf numFmtId="0" fontId="160" fillId="0" borderId="37" xfId="0" applyFont="1" applyFill="1" applyBorder="1" applyAlignment="1">
      <alignment horizontal="left" vertical="center" wrapText="1" indent="1"/>
    </xf>
    <xf numFmtId="0" fontId="160" fillId="0" borderId="75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87" fillId="0" borderId="70" xfId="0" applyFont="1" applyBorder="1" applyAlignment="1">
      <alignment horizontal="left" indent="1"/>
    </xf>
    <xf numFmtId="0" fontId="158" fillId="0" borderId="21" xfId="0" applyFont="1" applyBorder="1"/>
    <xf numFmtId="0" fontId="140" fillId="0" borderId="141" xfId="0" applyFont="1" applyBorder="1" applyAlignment="1">
      <alignment horizontal="center" vertical="center"/>
    </xf>
    <xf numFmtId="0" fontId="140" fillId="0" borderId="71" xfId="0" applyFont="1" applyBorder="1" applyAlignment="1">
      <alignment horizontal="center" vertical="center"/>
    </xf>
    <xf numFmtId="49" fontId="161" fillId="0" borderId="21" xfId="0" applyNumberFormat="1" applyFont="1" applyBorder="1" applyAlignment="1">
      <alignment horizontal="center"/>
    </xf>
    <xf numFmtId="0" fontId="161" fillId="0" borderId="21" xfId="0" applyFont="1" applyBorder="1"/>
    <xf numFmtId="49" fontId="162" fillId="0" borderId="21" xfId="0" applyNumberFormat="1" applyFont="1" applyBorder="1" applyAlignment="1">
      <alignment horizontal="center"/>
    </xf>
    <xf numFmtId="0" fontId="162" fillId="0" borderId="21" xfId="0" applyFont="1" applyBorder="1"/>
    <xf numFmtId="49" fontId="163" fillId="0" borderId="21" xfId="0" applyNumberFormat="1" applyFont="1" applyBorder="1" applyAlignment="1">
      <alignment horizontal="center"/>
    </xf>
    <xf numFmtId="0" fontId="163" fillId="0" borderId="21" xfId="0" applyFont="1" applyBorder="1"/>
    <xf numFmtId="0" fontId="113" fillId="0" borderId="70" xfId="38" applyFont="1" applyBorder="1" applyAlignment="1">
      <alignment horizontal="left" vertical="center" indent="1"/>
    </xf>
    <xf numFmtId="0" fontId="21" fillId="0" borderId="6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164" fillId="0" borderId="69" xfId="0" applyFont="1" applyFill="1" applyBorder="1" applyAlignment="1">
      <alignment horizontal="center" vertical="center"/>
    </xf>
    <xf numFmtId="0" fontId="159" fillId="0" borderId="37" xfId="0" applyFont="1" applyFill="1" applyBorder="1" applyAlignment="1">
      <alignment horizontal="center" vertical="center" wrapText="1"/>
    </xf>
    <xf numFmtId="0" fontId="159" fillId="0" borderId="37" xfId="0" applyFont="1" applyFill="1" applyBorder="1" applyAlignment="1">
      <alignment horizontal="left" vertical="center" wrapText="1" indent="1"/>
    </xf>
    <xf numFmtId="0" fontId="136" fillId="0" borderId="37" xfId="0" applyFont="1" applyFill="1" applyBorder="1" applyAlignment="1">
      <alignment horizontal="left" vertical="center" indent="1"/>
    </xf>
    <xf numFmtId="0" fontId="159" fillId="0" borderId="37" xfId="0" applyFont="1" applyFill="1" applyBorder="1" applyAlignment="1">
      <alignment horizontal="left" vertical="center" indent="1"/>
    </xf>
    <xf numFmtId="0" fontId="160" fillId="0" borderId="21" xfId="0" applyFont="1" applyFill="1" applyBorder="1" applyAlignment="1">
      <alignment horizontal="left" vertical="center" wrapText="1" indent="1"/>
    </xf>
    <xf numFmtId="0" fontId="9" fillId="0" borderId="189" xfId="0" applyFont="1" applyFill="1" applyBorder="1" applyAlignment="1">
      <alignment horizontal="center"/>
    </xf>
    <xf numFmtId="0" fontId="111" fillId="0" borderId="21" xfId="0" applyFont="1" applyBorder="1" applyAlignment="1">
      <alignment horizontal="center"/>
    </xf>
    <xf numFmtId="0" fontId="158" fillId="0" borderId="21" xfId="0" applyFont="1" applyBorder="1" applyAlignment="1">
      <alignment horizontal="center"/>
    </xf>
    <xf numFmtId="0" fontId="143" fillId="0" borderId="52" xfId="0" applyFont="1" applyBorder="1" applyAlignment="1">
      <alignment horizontal="center" wrapText="1"/>
    </xf>
    <xf numFmtId="0" fontId="143" fillId="0" borderId="52" xfId="0" applyFont="1" applyBorder="1" applyAlignment="1">
      <alignment horizontal="left" indent="1"/>
    </xf>
    <xf numFmtId="0" fontId="136" fillId="0" borderId="72" xfId="0" applyFont="1" applyBorder="1" applyAlignment="1">
      <alignment horizontal="center" vertical="center" wrapText="1"/>
    </xf>
    <xf numFmtId="0" fontId="143" fillId="0" borderId="21" xfId="0" applyFont="1" applyFill="1" applyBorder="1" applyAlignment="1">
      <alignment horizontal="center" wrapText="1"/>
    </xf>
    <xf numFmtId="0" fontId="143" fillId="0" borderId="21" xfId="0" applyFont="1" applyFill="1" applyBorder="1" applyAlignment="1">
      <alignment horizontal="center" vertical="center"/>
    </xf>
    <xf numFmtId="0" fontId="143" fillId="0" borderId="21" xfId="0" applyFont="1" applyFill="1" applyBorder="1" applyAlignment="1">
      <alignment horizontal="left" vertical="center" indent="1"/>
    </xf>
    <xf numFmtId="0" fontId="158" fillId="0" borderId="21" xfId="0" applyFont="1" applyFill="1" applyBorder="1" applyAlignment="1">
      <alignment horizontal="center" vertical="center"/>
    </xf>
    <xf numFmtId="0" fontId="158" fillId="0" borderId="21" xfId="0" applyFont="1" applyFill="1" applyBorder="1" applyAlignment="1">
      <alignment horizontal="left" vertical="center" indent="1"/>
    </xf>
    <xf numFmtId="0" fontId="140" fillId="31" borderId="69" xfId="0" applyFont="1" applyFill="1" applyBorder="1" applyAlignment="1">
      <alignment horizontal="center" vertical="center"/>
    </xf>
    <xf numFmtId="0" fontId="166" fillId="0" borderId="21" xfId="0" applyFont="1" applyFill="1" applyBorder="1" applyAlignment="1">
      <alignment horizontal="center" vertical="center"/>
    </xf>
    <xf numFmtId="0" fontId="166" fillId="0" borderId="21" xfId="0" applyFont="1" applyFill="1" applyBorder="1" applyAlignment="1">
      <alignment horizontal="left" vertical="center" indent="1"/>
    </xf>
    <xf numFmtId="0" fontId="158" fillId="0" borderId="21" xfId="0" applyFont="1" applyBorder="1" applyAlignment="1">
      <alignment horizontal="center" vertical="center"/>
    </xf>
    <xf numFmtId="0" fontId="136" fillId="0" borderId="70" xfId="0" applyFont="1" applyBorder="1" applyAlignment="1">
      <alignment horizontal="center" vertical="center"/>
    </xf>
    <xf numFmtId="0" fontId="136" fillId="0" borderId="70" xfId="0" applyFont="1" applyBorder="1" applyAlignment="1">
      <alignment horizontal="left" vertical="center" indent="1"/>
    </xf>
    <xf numFmtId="0" fontId="9" fillId="0" borderId="189" xfId="0" applyFont="1" applyBorder="1" applyAlignment="1">
      <alignment horizontal="center"/>
    </xf>
    <xf numFmtId="0" fontId="136" fillId="0" borderId="21" xfId="0" applyFont="1" applyFill="1" applyBorder="1" applyAlignment="1">
      <alignment horizontal="center" vertical="center" wrapText="1"/>
    </xf>
    <xf numFmtId="0" fontId="143" fillId="0" borderId="21" xfId="0" applyFont="1" applyFill="1" applyBorder="1" applyAlignment="1">
      <alignment horizontal="center" vertical="center" wrapText="1"/>
    </xf>
    <xf numFmtId="0" fontId="143" fillId="0" borderId="21" xfId="0" applyFont="1" applyFill="1" applyBorder="1" applyAlignment="1">
      <alignment horizontal="left" indent="1"/>
    </xf>
    <xf numFmtId="0" fontId="159" fillId="0" borderId="21" xfId="0" applyFont="1" applyFill="1" applyBorder="1" applyAlignment="1">
      <alignment horizontal="center" vertical="center" wrapText="1"/>
    </xf>
    <xf numFmtId="0" fontId="159" fillId="0" borderId="21" xfId="0" applyFont="1" applyFill="1" applyBorder="1" applyAlignment="1">
      <alignment horizontal="left" vertical="center" wrapText="1" indent="1"/>
    </xf>
    <xf numFmtId="0" fontId="143" fillId="0" borderId="69" xfId="0" applyFont="1" applyFill="1" applyBorder="1" applyAlignment="1">
      <alignment horizontal="center" vertical="center" wrapText="1"/>
    </xf>
    <xf numFmtId="0" fontId="159" fillId="0" borderId="69" xfId="0" applyFont="1" applyFill="1" applyBorder="1" applyAlignment="1">
      <alignment horizontal="center" vertical="top" wrapText="1"/>
    </xf>
    <xf numFmtId="0" fontId="136" fillId="0" borderId="20" xfId="0" applyFont="1" applyFill="1" applyBorder="1" applyAlignment="1">
      <alignment horizontal="center" vertical="center"/>
    </xf>
    <xf numFmtId="0" fontId="136" fillId="0" borderId="20" xfId="0" applyFont="1" applyFill="1" applyBorder="1" applyAlignment="1">
      <alignment vertical="center"/>
    </xf>
    <xf numFmtId="0" fontId="167" fillId="0" borderId="0" xfId="0" applyFont="1" applyBorder="1"/>
    <xf numFmtId="0" fontId="168" fillId="0" borderId="0" xfId="0" applyFont="1" applyBorder="1"/>
    <xf numFmtId="0" fontId="167" fillId="0" borderId="0" xfId="0" applyFont="1" applyBorder="1" applyAlignment="1">
      <alignment horizontal="center"/>
    </xf>
    <xf numFmtId="0" fontId="169" fillId="0" borderId="0" xfId="0" applyFont="1" applyBorder="1" applyAlignment="1">
      <alignment horizontal="center" wrapText="1"/>
    </xf>
    <xf numFmtId="0" fontId="168" fillId="0" borderId="0" xfId="0" applyFont="1" applyBorder="1" applyAlignment="1">
      <alignment horizontal="center" vertical="center"/>
    </xf>
    <xf numFmtId="0" fontId="170" fillId="0" borderId="0" xfId="0" applyFont="1" applyFill="1" applyBorder="1" applyAlignment="1">
      <alignment horizontal="center" wrapText="1"/>
    </xf>
    <xf numFmtId="0" fontId="170" fillId="0" borderId="0" xfId="0" applyFont="1" applyFill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indent="1"/>
    </xf>
    <xf numFmtId="0" fontId="168" fillId="0" borderId="0" xfId="0" applyFont="1" applyFill="1" applyBorder="1" applyAlignment="1">
      <alignment horizontal="center" vertical="center"/>
    </xf>
    <xf numFmtId="0" fontId="170" fillId="0" borderId="0" xfId="0" applyFont="1" applyFill="1" applyBorder="1" applyAlignment="1">
      <alignment horizontal="left" indent="1"/>
    </xf>
    <xf numFmtId="0" fontId="170" fillId="0" borderId="0" xfId="0" applyFont="1" applyFill="1" applyBorder="1" applyAlignment="1">
      <alignment horizontal="center" vertical="center" wrapText="1"/>
    </xf>
    <xf numFmtId="0" fontId="170" fillId="0" borderId="0" xfId="0" applyFont="1" applyFill="1" applyBorder="1" applyAlignment="1">
      <alignment horizontal="left" vertical="center" wrapText="1" indent="1"/>
    </xf>
    <xf numFmtId="0" fontId="172" fillId="0" borderId="0" xfId="0" applyFont="1" applyFill="1" applyBorder="1" applyAlignment="1">
      <alignment horizontal="center" vertical="center" wrapText="1"/>
    </xf>
    <xf numFmtId="0" fontId="172" fillId="0" borderId="0" xfId="0" applyFont="1" applyFill="1" applyBorder="1" applyAlignment="1">
      <alignment horizontal="left" vertical="center" wrapText="1" indent="1"/>
    </xf>
    <xf numFmtId="0" fontId="172" fillId="0" borderId="0" xfId="0" applyFont="1" applyFill="1" applyBorder="1" applyAlignment="1">
      <alignment horizontal="center" vertical="center"/>
    </xf>
    <xf numFmtId="0" fontId="167" fillId="0" borderId="0" xfId="0" applyFont="1" applyFill="1" applyBorder="1" applyAlignment="1">
      <alignment horizontal="center"/>
    </xf>
    <xf numFmtId="0" fontId="168" fillId="0" borderId="0" xfId="0" applyFont="1" applyFill="1" applyBorder="1"/>
    <xf numFmtId="0" fontId="168" fillId="0" borderId="0" xfId="0" applyFont="1" applyFill="1" applyBorder="1" applyAlignment="1">
      <alignment horizontal="center"/>
    </xf>
    <xf numFmtId="0" fontId="170" fillId="0" borderId="0" xfId="0" applyFont="1" applyFill="1" applyBorder="1" applyAlignment="1">
      <alignment horizontal="left" vertical="center"/>
    </xf>
    <xf numFmtId="0" fontId="171" fillId="0" borderId="0" xfId="0" applyFont="1" applyFill="1" applyBorder="1" applyAlignment="1">
      <alignment horizontal="center"/>
    </xf>
    <xf numFmtId="0" fontId="172" fillId="0" borderId="0" xfId="0" applyFont="1" applyFill="1" applyBorder="1" applyAlignment="1">
      <alignment horizontal="center" wrapText="1"/>
    </xf>
    <xf numFmtId="0" fontId="172" fillId="0" borderId="0" xfId="0" applyFont="1" applyFill="1" applyBorder="1" applyAlignment="1">
      <alignment horizontal="left" indent="1"/>
    </xf>
    <xf numFmtId="0" fontId="172" fillId="0" borderId="0" xfId="0" applyFont="1" applyFill="1" applyBorder="1" applyAlignment="1">
      <alignment horizontal="left" vertical="center"/>
    </xf>
    <xf numFmtId="0" fontId="172" fillId="0" borderId="0" xfId="0" applyFont="1" applyFill="1" applyBorder="1" applyAlignment="1">
      <alignment horizontal="left" vertical="center" indent="1"/>
    </xf>
    <xf numFmtId="0" fontId="168" fillId="0" borderId="0" xfId="0" applyFont="1" applyFill="1" applyBorder="1" applyAlignment="1">
      <alignment horizontal="center" vertical="center" wrapText="1"/>
    </xf>
    <xf numFmtId="0" fontId="168" fillId="0" borderId="0" xfId="0" applyFont="1" applyFill="1" applyBorder="1" applyAlignment="1">
      <alignment horizontal="left" vertical="center" wrapText="1" indent="1"/>
    </xf>
    <xf numFmtId="0" fontId="167" fillId="0" borderId="0" xfId="0" applyFont="1" applyFill="1" applyBorder="1"/>
    <xf numFmtId="0" fontId="173" fillId="0" borderId="0" xfId="0" applyFont="1" applyFill="1" applyBorder="1"/>
    <xf numFmtId="0" fontId="169" fillId="0" borderId="0" xfId="0" applyFont="1" applyFill="1" applyBorder="1" applyAlignment="1">
      <alignment horizontal="center" wrapText="1"/>
    </xf>
    <xf numFmtId="0" fontId="174" fillId="0" borderId="0" xfId="0" applyFont="1" applyFill="1" applyBorder="1" applyAlignment="1">
      <alignment horizontal="center" wrapText="1"/>
    </xf>
    <xf numFmtId="0" fontId="175" fillId="0" borderId="0" xfId="0" applyFont="1" applyFill="1" applyBorder="1" applyAlignment="1">
      <alignment horizontal="left" indent="1"/>
    </xf>
    <xf numFmtId="0" fontId="176" fillId="0" borderId="0" xfId="0" applyFont="1" applyFill="1" applyBorder="1" applyAlignment="1">
      <alignment horizontal="center" vertical="center" wrapText="1"/>
    </xf>
    <xf numFmtId="0" fontId="176" fillId="0" borderId="0" xfId="0" applyFont="1" applyFill="1" applyBorder="1" applyAlignment="1">
      <alignment horizontal="center" vertical="center"/>
    </xf>
    <xf numFmtId="0" fontId="176" fillId="0" borderId="0" xfId="0" applyFont="1" applyFill="1" applyBorder="1" applyAlignment="1">
      <alignment horizontal="left" vertical="center" indent="1"/>
    </xf>
    <xf numFmtId="0" fontId="26" fillId="0" borderId="21" xfId="0" applyFont="1" applyBorder="1" applyAlignment="1"/>
    <xf numFmtId="0" fontId="148" fillId="0" borderId="21" xfId="0" applyFont="1" applyBorder="1" applyAlignment="1"/>
    <xf numFmtId="0" fontId="148" fillId="0" borderId="21" xfId="0" applyFont="1" applyFill="1" applyBorder="1" applyAlignment="1"/>
    <xf numFmtId="0" fontId="152" fillId="0" borderId="21" xfId="0" applyFont="1" applyBorder="1" applyAlignment="1">
      <alignment vertical="center"/>
    </xf>
    <xf numFmtId="0" fontId="70" fillId="30" borderId="81" xfId="0" applyFont="1" applyFill="1" applyBorder="1" applyAlignment="1">
      <alignment horizontal="center" wrapText="1"/>
    </xf>
    <xf numFmtId="0" fontId="64" fillId="30" borderId="21" xfId="0" applyFont="1" applyFill="1" applyBorder="1" applyAlignment="1">
      <alignment horizontal="center" vertical="center" wrapText="1"/>
    </xf>
    <xf numFmtId="0" fontId="70" fillId="30" borderId="69" xfId="0" applyFont="1" applyFill="1" applyBorder="1" applyAlignment="1">
      <alignment horizontal="center" vertical="center" wrapText="1"/>
    </xf>
    <xf numFmtId="0" fontId="142" fillId="30" borderId="21" xfId="0" applyFont="1" applyFill="1" applyBorder="1" applyAlignment="1">
      <alignment horizontal="center" vertical="center" wrapText="1"/>
    </xf>
    <xf numFmtId="0" fontId="143" fillId="30" borderId="21" xfId="0" applyFont="1" applyFill="1" applyBorder="1" applyAlignment="1">
      <alignment horizontal="left" vertical="center"/>
    </xf>
    <xf numFmtId="0" fontId="112" fillId="30" borderId="69" xfId="0" applyFont="1" applyFill="1" applyBorder="1" applyAlignment="1">
      <alignment horizontal="center" vertical="center" wrapText="1"/>
    </xf>
    <xf numFmtId="0" fontId="72" fillId="30" borderId="52" xfId="0" applyFont="1" applyFill="1" applyBorder="1" applyAlignment="1">
      <alignment horizontal="center" vertical="center" wrapText="1"/>
    </xf>
    <xf numFmtId="0" fontId="72" fillId="30" borderId="52" xfId="0" applyFont="1" applyFill="1" applyBorder="1" applyAlignment="1">
      <alignment horizontal="left" vertical="center"/>
    </xf>
    <xf numFmtId="0" fontId="70" fillId="30" borderId="72" xfId="0" applyFont="1" applyFill="1" applyBorder="1" applyAlignment="1">
      <alignment horizontal="center" vertical="center" wrapText="1"/>
    </xf>
    <xf numFmtId="0" fontId="72" fillId="30" borderId="21" xfId="0" applyFont="1" applyFill="1" applyBorder="1" applyAlignment="1">
      <alignment horizontal="center" vertical="center" wrapText="1"/>
    </xf>
    <xf numFmtId="0" fontId="72" fillId="30" borderId="21" xfId="0" applyFont="1" applyFill="1" applyBorder="1" applyAlignment="1">
      <alignment horizontal="left" vertical="center"/>
    </xf>
    <xf numFmtId="0" fontId="72" fillId="30" borderId="20" xfId="0" applyFont="1" applyFill="1" applyBorder="1" applyAlignment="1">
      <alignment horizontal="center" vertical="center" wrapText="1"/>
    </xf>
    <xf numFmtId="0" fontId="72" fillId="30" borderId="20" xfId="0" applyFont="1" applyFill="1" applyBorder="1" applyAlignment="1">
      <alignment horizontal="left" vertical="center"/>
    </xf>
    <xf numFmtId="0" fontId="70" fillId="30" borderId="75" xfId="0" applyFont="1" applyFill="1" applyBorder="1" applyAlignment="1">
      <alignment horizontal="center" vertical="center" wrapText="1"/>
    </xf>
    <xf numFmtId="0" fontId="72" fillId="30" borderId="21" xfId="0" applyFont="1" applyFill="1" applyBorder="1" applyAlignment="1">
      <alignment horizontal="center" vertical="center"/>
    </xf>
    <xf numFmtId="0" fontId="70" fillId="30" borderId="47" xfId="0" applyFont="1" applyFill="1" applyBorder="1" applyAlignment="1">
      <alignment horizontal="center" wrapText="1"/>
    </xf>
    <xf numFmtId="0" fontId="70" fillId="30" borderId="47" xfId="0" applyFont="1" applyFill="1" applyBorder="1" applyAlignment="1">
      <alignment horizontal="left" indent="1"/>
    </xf>
    <xf numFmtId="0" fontId="70" fillId="30" borderId="151" xfId="0" applyFont="1" applyFill="1" applyBorder="1" applyAlignment="1">
      <alignment horizontal="center" vertical="center" wrapText="1"/>
    </xf>
    <xf numFmtId="0" fontId="70" fillId="30" borderId="121" xfId="0" applyFont="1" applyFill="1" applyBorder="1" applyAlignment="1">
      <alignment horizontal="center" wrapText="1"/>
    </xf>
    <xf numFmtId="0" fontId="70" fillId="30" borderId="70" xfId="0" applyFont="1" applyFill="1" applyBorder="1" applyAlignment="1">
      <alignment horizontal="center"/>
    </xf>
    <xf numFmtId="0" fontId="70" fillId="30" borderId="70" xfId="0" applyFont="1" applyFill="1" applyBorder="1" applyAlignment="1">
      <alignment horizontal="left" indent="1"/>
    </xf>
    <xf numFmtId="0" fontId="70" fillId="30" borderId="71" xfId="0" applyFont="1" applyFill="1" applyBorder="1" applyAlignment="1">
      <alignment horizontal="center" vertical="center" wrapText="1"/>
    </xf>
    <xf numFmtId="0" fontId="131" fillId="0" borderId="69" xfId="0" applyFont="1" applyFill="1" applyBorder="1" applyAlignment="1">
      <alignment horizontal="center" vertical="center"/>
    </xf>
    <xf numFmtId="0" fontId="96" fillId="0" borderId="21" xfId="0" applyFont="1" applyBorder="1" applyAlignment="1"/>
    <xf numFmtId="0" fontId="61" fillId="35" borderId="21" xfId="0" applyFont="1" applyFill="1" applyBorder="1" applyAlignment="1">
      <alignment horizontal="center" vertical="center" wrapText="1"/>
    </xf>
    <xf numFmtId="0" fontId="130" fillId="35" borderId="21" xfId="0" applyFont="1" applyFill="1" applyBorder="1" applyAlignment="1">
      <alignment horizontal="left" vertical="center"/>
    </xf>
    <xf numFmtId="0" fontId="131" fillId="35" borderId="69" xfId="0" applyFont="1" applyFill="1" applyBorder="1" applyAlignment="1">
      <alignment horizontal="center" vertical="center"/>
    </xf>
    <xf numFmtId="0" fontId="177" fillId="0" borderId="21" xfId="0" applyFont="1" applyFill="1" applyBorder="1" applyAlignment="1">
      <alignment horizontal="left" indent="1"/>
    </xf>
    <xf numFmtId="0" fontId="178" fillId="0" borderId="21" xfId="0" applyFont="1" applyBorder="1" applyAlignment="1">
      <alignment horizontal="left" indent="1"/>
    </xf>
    <xf numFmtId="0" fontId="134" fillId="0" borderId="21" xfId="0" applyFont="1" applyFill="1" applyBorder="1" applyAlignment="1">
      <alignment horizontal="left" vertical="center"/>
    </xf>
    <xf numFmtId="0" fontId="135" fillId="0" borderId="21" xfId="0" applyFont="1" applyFill="1" applyBorder="1" applyAlignment="1">
      <alignment horizontal="left"/>
    </xf>
    <xf numFmtId="0" fontId="178" fillId="0" borderId="21" xfId="0" applyFont="1" applyFill="1" applyBorder="1" applyAlignment="1">
      <alignment horizontal="left" vertical="center"/>
    </xf>
    <xf numFmtId="0" fontId="134" fillId="0" borderId="21" xfId="0" applyFont="1" applyBorder="1" applyAlignment="1">
      <alignment horizontal="left" vertical="center"/>
    </xf>
    <xf numFmtId="0" fontId="144" fillId="0" borderId="21" xfId="0" applyFont="1" applyFill="1" applyBorder="1" applyAlignment="1">
      <alignment horizontal="left" vertical="center"/>
    </xf>
    <xf numFmtId="0" fontId="26" fillId="0" borderId="21" xfId="0" applyFont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165" fillId="0" borderId="69" xfId="0" applyFont="1" applyFill="1" applyBorder="1" applyAlignment="1">
      <alignment horizontal="center" vertical="center"/>
    </xf>
    <xf numFmtId="0" fontId="92" fillId="0" borderId="21" xfId="0" applyFont="1" applyFill="1" applyBorder="1" applyAlignment="1">
      <alignment horizontal="left" indent="1"/>
    </xf>
    <xf numFmtId="49" fontId="136" fillId="28" borderId="21" xfId="0" applyNumberFormat="1" applyFont="1" applyFill="1" applyBorder="1" applyAlignment="1">
      <alignment horizontal="center"/>
    </xf>
    <xf numFmtId="0" fontId="136" fillId="28" borderId="21" xfId="0" applyFont="1" applyFill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1" fillId="25" borderId="11" xfId="0" applyFont="1" applyFill="1" applyBorder="1" applyAlignment="1">
      <alignment horizontal="center"/>
    </xf>
    <xf numFmtId="0" fontId="11" fillId="25" borderId="12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0" fontId="12" fillId="25" borderId="15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0" fillId="25" borderId="50" xfId="0" applyFont="1" applyFill="1" applyBorder="1" applyAlignment="1">
      <alignment horizontal="center" vertical="center"/>
    </xf>
    <xf numFmtId="0" fontId="10" fillId="25" borderId="51" xfId="0" applyFont="1" applyFill="1" applyBorder="1" applyAlignment="1">
      <alignment horizontal="center" vertical="center"/>
    </xf>
    <xf numFmtId="0" fontId="10" fillId="25" borderId="162" xfId="0" applyFont="1" applyFill="1" applyBorder="1" applyAlignment="1">
      <alignment horizontal="center" vertical="center"/>
    </xf>
    <xf numFmtId="0" fontId="10" fillId="25" borderId="46" xfId="0" applyFont="1" applyFill="1" applyBorder="1" applyAlignment="1">
      <alignment horizontal="center" vertical="center"/>
    </xf>
    <xf numFmtId="0" fontId="10" fillId="25" borderId="47" xfId="0" applyFont="1" applyFill="1" applyBorder="1" applyAlignment="1">
      <alignment horizontal="center" vertical="center"/>
    </xf>
    <xf numFmtId="0" fontId="10" fillId="25" borderId="63" xfId="0" applyFont="1" applyFill="1" applyBorder="1" applyAlignment="1">
      <alignment horizontal="center" vertical="center"/>
    </xf>
    <xf numFmtId="0" fontId="10" fillId="25" borderId="56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/>
    </xf>
    <xf numFmtId="0" fontId="10" fillId="25" borderId="18" xfId="0" applyFont="1" applyFill="1" applyBorder="1" applyAlignment="1">
      <alignment horizontal="center" vertical="center"/>
    </xf>
    <xf numFmtId="0" fontId="5" fillId="25" borderId="48" xfId="0" applyFont="1" applyFill="1" applyBorder="1" applyAlignment="1">
      <alignment horizontal="center" vertical="center"/>
    </xf>
    <xf numFmtId="0" fontId="5" fillId="25" borderId="49" xfId="0" applyFont="1" applyFill="1" applyBorder="1" applyAlignment="1">
      <alignment horizontal="center" vertical="center"/>
    </xf>
    <xf numFmtId="0" fontId="5" fillId="25" borderId="80" xfId="0" applyFont="1" applyFill="1" applyBorder="1" applyAlignment="1">
      <alignment horizontal="center" vertical="center"/>
    </xf>
    <xf numFmtId="0" fontId="9" fillId="0" borderId="170" xfId="0" applyFont="1" applyBorder="1" applyAlignment="1">
      <alignment horizontal="center"/>
    </xf>
    <xf numFmtId="0" fontId="3" fillId="0" borderId="1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3" fillId="0" borderId="165" xfId="0" applyFont="1" applyBorder="1" applyAlignment="1">
      <alignment horizontal="center"/>
    </xf>
    <xf numFmtId="0" fontId="3" fillId="0" borderId="166" xfId="0" applyFont="1" applyBorder="1" applyAlignment="1">
      <alignment horizontal="center"/>
    </xf>
    <xf numFmtId="0" fontId="4" fillId="0" borderId="167" xfId="0" applyFont="1" applyBorder="1" applyAlignment="1">
      <alignment horizontal="center"/>
    </xf>
    <xf numFmtId="0" fontId="4" fillId="0" borderId="165" xfId="0" applyFont="1" applyBorder="1" applyAlignment="1">
      <alignment horizontal="center"/>
    </xf>
    <xf numFmtId="0" fontId="4" fillId="0" borderId="166" xfId="0" applyFont="1" applyBorder="1" applyAlignment="1">
      <alignment horizontal="center"/>
    </xf>
    <xf numFmtId="0" fontId="12" fillId="0" borderId="167" xfId="0" applyFont="1" applyBorder="1" applyAlignment="1">
      <alignment horizontal="center"/>
    </xf>
    <xf numFmtId="0" fontId="12" fillId="0" borderId="165" xfId="0" applyFont="1" applyBorder="1" applyAlignment="1">
      <alignment horizontal="center"/>
    </xf>
    <xf numFmtId="0" fontId="12" fillId="0" borderId="166" xfId="0" applyFont="1" applyBorder="1" applyAlignment="1">
      <alignment horizontal="center"/>
    </xf>
    <xf numFmtId="0" fontId="12" fillId="0" borderId="168" xfId="0" applyFont="1" applyBorder="1" applyAlignment="1">
      <alignment horizontal="center"/>
    </xf>
    <xf numFmtId="0" fontId="3" fillId="0" borderId="169" xfId="0" applyFont="1" applyBorder="1" applyAlignment="1">
      <alignment horizontal="center"/>
    </xf>
    <xf numFmtId="0" fontId="3" fillId="0" borderId="16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9" fillId="0" borderId="171" xfId="0" applyFont="1" applyBorder="1" applyAlignment="1">
      <alignment horizontal="center"/>
    </xf>
    <xf numFmtId="0" fontId="3" fillId="0" borderId="172" xfId="0" applyFont="1" applyBorder="1" applyAlignment="1">
      <alignment horizontal="center" vertical="center"/>
    </xf>
    <xf numFmtId="0" fontId="3" fillId="0" borderId="173" xfId="0" applyFont="1" applyBorder="1" applyAlignment="1">
      <alignment horizontal="center" vertical="center"/>
    </xf>
    <xf numFmtId="0" fontId="3" fillId="0" borderId="17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7" fontId="68" fillId="0" borderId="161" xfId="0" applyNumberFormat="1" applyFont="1" applyBorder="1" applyAlignment="1">
      <alignment horizontal="left" vertical="center"/>
    </xf>
    <xf numFmtId="167" fontId="68" fillId="0" borderId="76" xfId="0" applyNumberFormat="1" applyFont="1" applyBorder="1" applyAlignment="1">
      <alignment horizontal="left" vertical="center"/>
    </xf>
    <xf numFmtId="167" fontId="68" fillId="0" borderId="64" xfId="0" applyNumberFormat="1" applyFont="1" applyBorder="1" applyAlignment="1">
      <alignment horizontal="left" vertical="center"/>
    </xf>
    <xf numFmtId="0" fontId="68" fillId="0" borderId="161" xfId="0" applyFont="1" applyBorder="1" applyAlignment="1">
      <alignment horizontal="left" vertical="center"/>
    </xf>
    <xf numFmtId="0" fontId="68" fillId="0" borderId="76" xfId="0" applyFont="1" applyBorder="1" applyAlignment="1">
      <alignment horizontal="left" vertical="center"/>
    </xf>
    <xf numFmtId="0" fontId="68" fillId="0" borderId="64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17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6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3" fillId="0" borderId="175" xfId="0" applyFont="1" applyBorder="1" applyAlignment="1">
      <alignment horizontal="center" vertical="center"/>
    </xf>
    <xf numFmtId="0" fontId="13" fillId="0" borderId="176" xfId="0" applyFont="1" applyBorder="1" applyAlignment="1">
      <alignment horizontal="center" vertical="center"/>
    </xf>
    <xf numFmtId="0" fontId="13" fillId="0" borderId="17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78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4" xfId="0" applyBorder="1" applyAlignment="1">
      <alignment vertical="center"/>
    </xf>
    <xf numFmtId="0" fontId="0" fillId="0" borderId="123" xfId="0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131" xfId="0" applyBorder="1" applyAlignment="1"/>
    <xf numFmtId="0" fontId="0" fillId="0" borderId="132" xfId="0" applyBorder="1" applyAlignment="1"/>
    <xf numFmtId="0" fontId="0" fillId="0" borderId="130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0" fillId="0" borderId="160" xfId="0" applyBorder="1" applyAlignment="1"/>
    <xf numFmtId="0" fontId="0" fillId="0" borderId="122" xfId="0" applyBorder="1" applyAlignment="1"/>
    <xf numFmtId="0" fontId="0" fillId="0" borderId="123" xfId="0" applyBorder="1" applyAlignment="1"/>
    <xf numFmtId="0" fontId="0" fillId="0" borderId="125" xfId="0" applyBorder="1" applyAlignment="1"/>
    <xf numFmtId="0" fontId="7" fillId="0" borderId="129" xfId="0" applyFont="1" applyBorder="1" applyAlignment="1">
      <alignment horizontal="center" vertical="center"/>
    </xf>
    <xf numFmtId="0" fontId="0" fillId="0" borderId="132" xfId="0" applyBorder="1" applyAlignment="1">
      <alignment vertical="center"/>
    </xf>
    <xf numFmtId="0" fontId="0" fillId="0" borderId="130" xfId="0" applyBorder="1" applyAlignment="1">
      <alignment vertical="center"/>
    </xf>
    <xf numFmtId="0" fontId="0" fillId="0" borderId="128" xfId="0" applyBorder="1" applyAlignment="1"/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25" borderId="92" xfId="0" applyFont="1" applyFill="1" applyBorder="1" applyAlignment="1">
      <alignment horizontal="center"/>
    </xf>
    <xf numFmtId="0" fontId="11" fillId="25" borderId="93" xfId="0" applyFont="1" applyFill="1" applyBorder="1" applyAlignment="1">
      <alignment horizontal="center"/>
    </xf>
    <xf numFmtId="0" fontId="11" fillId="25" borderId="94" xfId="0" applyFont="1" applyFill="1" applyBorder="1" applyAlignment="1">
      <alignment horizontal="center"/>
    </xf>
    <xf numFmtId="0" fontId="12" fillId="25" borderId="81" xfId="0" applyFont="1" applyFill="1" applyBorder="1" applyAlignment="1">
      <alignment horizontal="center"/>
    </xf>
    <xf numFmtId="0" fontId="12" fillId="25" borderId="21" xfId="0" applyFont="1" applyFill="1" applyBorder="1" applyAlignment="1">
      <alignment horizontal="center"/>
    </xf>
    <xf numFmtId="0" fontId="12" fillId="25" borderId="69" xfId="0" applyFont="1" applyFill="1" applyBorder="1" applyAlignment="1">
      <alignment horizontal="center"/>
    </xf>
    <xf numFmtId="0" fontId="10" fillId="25" borderId="84" xfId="0" applyFont="1" applyFill="1" applyBorder="1" applyAlignment="1">
      <alignment horizontal="center" vertical="center"/>
    </xf>
    <xf numFmtId="0" fontId="10" fillId="25" borderId="87" xfId="0" applyFont="1" applyFill="1" applyBorder="1" applyAlignment="1">
      <alignment horizontal="center" vertical="center"/>
    </xf>
    <xf numFmtId="0" fontId="11" fillId="25" borderId="153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32" fillId="25" borderId="14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0" fontId="32" fillId="25" borderId="16" xfId="0" applyFont="1" applyFill="1" applyBorder="1" applyAlignment="1">
      <alignment horizontal="center"/>
    </xf>
    <xf numFmtId="0" fontId="4" fillId="25" borderId="48" xfId="0" applyFont="1" applyFill="1" applyBorder="1" applyAlignment="1">
      <alignment horizontal="center" vertical="center"/>
    </xf>
    <xf numFmtId="0" fontId="4" fillId="25" borderId="49" xfId="0" applyFont="1" applyFill="1" applyBorder="1" applyAlignment="1">
      <alignment horizontal="center" vertical="center"/>
    </xf>
    <xf numFmtId="0" fontId="4" fillId="25" borderId="80" xfId="0" applyFont="1" applyFill="1" applyBorder="1" applyAlignment="1">
      <alignment horizontal="center" vertical="center"/>
    </xf>
    <xf numFmtId="0" fontId="12" fillId="25" borderId="19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12" fillId="25" borderId="13" xfId="0" applyFont="1" applyFill="1" applyBorder="1" applyAlignment="1">
      <alignment horizontal="center"/>
    </xf>
    <xf numFmtId="0" fontId="10" fillId="25" borderId="46" xfId="0" applyFont="1" applyFill="1" applyBorder="1" applyAlignment="1">
      <alignment horizontal="center" vertical="center" wrapText="1"/>
    </xf>
    <xf numFmtId="0" fontId="10" fillId="25" borderId="47" xfId="0" applyFont="1" applyFill="1" applyBorder="1" applyAlignment="1">
      <alignment horizontal="center" vertical="center" wrapText="1"/>
    </xf>
    <xf numFmtId="0" fontId="10" fillId="25" borderId="63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181" xfId="0" applyFont="1" applyBorder="1" applyAlignment="1">
      <alignment horizontal="center"/>
    </xf>
    <xf numFmtId="0" fontId="21" fillId="0" borderId="179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181" xfId="0" applyFont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181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98" xfId="0" applyFont="1" applyBorder="1" applyAlignment="1">
      <alignment horizontal="center"/>
    </xf>
    <xf numFmtId="0" fontId="18" fillId="0" borderId="99" xfId="0" applyFont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98" xfId="0" applyFont="1" applyFill="1" applyBorder="1" applyAlignment="1">
      <alignment horizontal="center"/>
    </xf>
    <xf numFmtId="0" fontId="18" fillId="0" borderId="99" xfId="0" applyFont="1" applyFill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9" fillId="0" borderId="193" xfId="0" applyFont="1" applyBorder="1" applyAlignment="1">
      <alignment horizontal="center"/>
    </xf>
    <xf numFmtId="0" fontId="9" fillId="0" borderId="187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13" fillId="0" borderId="167" xfId="0" applyFont="1" applyBorder="1" applyAlignment="1">
      <alignment horizontal="center"/>
    </xf>
    <xf numFmtId="0" fontId="13" fillId="0" borderId="165" xfId="0" applyFont="1" applyBorder="1" applyAlignment="1">
      <alignment horizontal="center"/>
    </xf>
    <xf numFmtId="0" fontId="13" fillId="0" borderId="166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67" xfId="0" applyFont="1" applyBorder="1" applyAlignment="1">
      <alignment horizontal="center"/>
    </xf>
    <xf numFmtId="0" fontId="7" fillId="0" borderId="165" xfId="0" applyFont="1" applyBorder="1" applyAlignment="1">
      <alignment horizontal="center"/>
    </xf>
    <xf numFmtId="0" fontId="7" fillId="0" borderId="166" xfId="0" applyFont="1" applyBorder="1" applyAlignment="1">
      <alignment horizontal="center"/>
    </xf>
    <xf numFmtId="0" fontId="7" fillId="0" borderId="14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12" fillId="0" borderId="172" xfId="0" applyFont="1" applyBorder="1" applyAlignment="1">
      <alignment horizontal="center" vertical="center"/>
    </xf>
    <xf numFmtId="0" fontId="12" fillId="0" borderId="173" xfId="0" applyFont="1" applyBorder="1" applyAlignment="1">
      <alignment horizontal="center" vertical="center"/>
    </xf>
    <xf numFmtId="0" fontId="12" fillId="0" borderId="17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38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12" fillId="0" borderId="139" xfId="0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12" fillId="0" borderId="180" xfId="0" applyFont="1" applyBorder="1" applyAlignment="1">
      <alignment horizontal="center" vertical="center"/>
    </xf>
    <xf numFmtId="0" fontId="21" fillId="0" borderId="167" xfId="0" applyFont="1" applyBorder="1" applyAlignment="1">
      <alignment horizontal="center"/>
    </xf>
    <xf numFmtId="0" fontId="21" fillId="0" borderId="165" xfId="0" applyFont="1" applyBorder="1" applyAlignment="1">
      <alignment horizontal="center"/>
    </xf>
    <xf numFmtId="0" fontId="21" fillId="0" borderId="166" xfId="0" applyFont="1" applyBorder="1" applyAlignment="1">
      <alignment horizontal="center"/>
    </xf>
    <xf numFmtId="0" fontId="0" fillId="0" borderId="148" xfId="0" applyBorder="1" applyAlignment="1"/>
    <xf numFmtId="0" fontId="0" fillId="0" borderId="181" xfId="0" applyBorder="1" applyAlignment="1"/>
    <xf numFmtId="0" fontId="16" fillId="0" borderId="101" xfId="0" applyFont="1" applyBorder="1" applyAlignment="1">
      <alignment horizontal="center" vertical="center" textRotation="255"/>
    </xf>
    <xf numFmtId="0" fontId="16" fillId="0" borderId="81" xfId="0" applyFont="1" applyBorder="1" applyAlignment="1">
      <alignment horizontal="center" vertical="center" textRotation="255"/>
    </xf>
    <xf numFmtId="0" fontId="16" fillId="0" borderId="121" xfId="0" applyFont="1" applyBorder="1" applyAlignment="1">
      <alignment horizontal="center" vertical="center" textRotation="255"/>
    </xf>
    <xf numFmtId="0" fontId="16" fillId="0" borderId="182" xfId="0" applyFont="1" applyBorder="1" applyAlignment="1">
      <alignment horizontal="center" vertical="center" textRotation="255"/>
    </xf>
    <xf numFmtId="0" fontId="16" fillId="0" borderId="82" xfId="0" applyFont="1" applyBorder="1" applyAlignment="1">
      <alignment horizontal="center" vertical="center" textRotation="255"/>
    </xf>
    <xf numFmtId="0" fontId="16" fillId="0" borderId="149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 textRotation="255"/>
    </xf>
    <xf numFmtId="0" fontId="16" fillId="0" borderId="183" xfId="0" applyFont="1" applyBorder="1" applyAlignment="1">
      <alignment horizontal="center" vertical="center" textRotation="255"/>
    </xf>
    <xf numFmtId="0" fontId="16" fillId="0" borderId="184" xfId="0" applyFont="1" applyBorder="1" applyAlignment="1">
      <alignment horizontal="center" vertical="center" textRotation="255"/>
    </xf>
    <xf numFmtId="0" fontId="3" fillId="0" borderId="13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85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156" xfId="0" applyFont="1" applyBorder="1" applyAlignment="1">
      <alignment horizontal="center"/>
    </xf>
    <xf numFmtId="0" fontId="12" fillId="0" borderId="175" xfId="0" applyFont="1" applyBorder="1" applyAlignment="1">
      <alignment horizontal="center"/>
    </xf>
    <xf numFmtId="0" fontId="12" fillId="0" borderId="176" xfId="0" applyFont="1" applyBorder="1" applyAlignment="1">
      <alignment horizontal="center"/>
    </xf>
    <xf numFmtId="0" fontId="12" fillId="0" borderId="177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52" xfId="0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72" xfId="0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3" fillId="0" borderId="18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4" fillId="25" borderId="50" xfId="0" applyFont="1" applyFill="1" applyBorder="1" applyAlignment="1">
      <alignment horizontal="center" vertical="center"/>
    </xf>
    <xf numFmtId="0" fontId="4" fillId="25" borderId="51" xfId="0" applyFont="1" applyFill="1" applyBorder="1" applyAlignment="1">
      <alignment horizontal="center" vertical="center"/>
    </xf>
    <xf numFmtId="0" fontId="4" fillId="25" borderId="162" xfId="0" applyFont="1" applyFill="1" applyBorder="1" applyAlignment="1">
      <alignment horizontal="center" vertical="center"/>
    </xf>
    <xf numFmtId="0" fontId="4" fillId="25" borderId="46" xfId="0" applyFont="1" applyFill="1" applyBorder="1" applyAlignment="1">
      <alignment horizontal="center" vertical="center"/>
    </xf>
    <xf numFmtId="0" fontId="4" fillId="25" borderId="47" xfId="0" applyFont="1" applyFill="1" applyBorder="1" applyAlignment="1">
      <alignment horizontal="center" vertical="center"/>
    </xf>
    <xf numFmtId="0" fontId="4" fillId="25" borderId="63" xfId="0" applyFont="1" applyFill="1" applyBorder="1" applyAlignment="1">
      <alignment horizontal="center" vertical="center"/>
    </xf>
    <xf numFmtId="0" fontId="10" fillId="25" borderId="76" xfId="0" applyFont="1" applyFill="1" applyBorder="1" applyAlignment="1">
      <alignment horizontal="center" vertical="center"/>
    </xf>
    <xf numFmtId="0" fontId="10" fillId="25" borderId="30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25" borderId="48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23" fillId="0" borderId="109" xfId="0" applyFont="1" applyBorder="1" applyAlignment="1" applyProtection="1">
      <alignment horizontal="center" vertical="center"/>
      <protection hidden="1"/>
    </xf>
    <xf numFmtId="0" fontId="23" fillId="0" borderId="110" xfId="0" applyFont="1" applyBorder="1" applyAlignment="1" applyProtection="1">
      <alignment horizontal="center" vertical="center"/>
      <protection hidden="1"/>
    </xf>
    <xf numFmtId="0" fontId="21" fillId="1" borderId="97" xfId="0" applyFont="1" applyFill="1" applyBorder="1" applyAlignment="1">
      <alignment horizontal="center"/>
    </xf>
    <xf numFmtId="0" fontId="21" fillId="1" borderId="187" xfId="0" applyFont="1" applyFill="1" applyBorder="1" applyAlignment="1">
      <alignment horizontal="center"/>
    </xf>
    <xf numFmtId="0" fontId="21" fillId="1" borderId="188" xfId="0" applyFont="1" applyFill="1" applyBorder="1" applyAlignment="1">
      <alignment horizontal="center"/>
    </xf>
    <xf numFmtId="0" fontId="23" fillId="0" borderId="189" xfId="0" applyFont="1" applyFill="1" applyBorder="1" applyAlignment="1" applyProtection="1">
      <alignment horizontal="center"/>
      <protection hidden="1"/>
    </xf>
    <xf numFmtId="0" fontId="23" fillId="0" borderId="190" xfId="0" applyFont="1" applyFill="1" applyBorder="1" applyAlignment="1" applyProtection="1">
      <alignment horizontal="center"/>
      <protection hidden="1"/>
    </xf>
    <xf numFmtId="0" fontId="23" fillId="0" borderId="153" xfId="0" applyFont="1" applyFill="1" applyBorder="1" applyAlignment="1" applyProtection="1">
      <alignment horizontal="center"/>
      <protection hidden="1"/>
    </xf>
    <xf numFmtId="0" fontId="23" fillId="0" borderId="99" xfId="0" applyFont="1" applyFill="1" applyBorder="1" applyAlignment="1" applyProtection="1">
      <alignment horizontal="center"/>
      <protection hidden="1"/>
    </xf>
    <xf numFmtId="0" fontId="21" fillId="1" borderId="189" xfId="0" applyFont="1" applyFill="1" applyBorder="1" applyAlignment="1">
      <alignment horizontal="center"/>
    </xf>
    <xf numFmtId="0" fontId="21" fillId="1" borderId="165" xfId="0" applyFont="1" applyFill="1" applyBorder="1" applyAlignment="1">
      <alignment horizontal="center"/>
    </xf>
    <xf numFmtId="0" fontId="21" fillId="1" borderId="190" xfId="0" applyFont="1" applyFill="1" applyBorder="1" applyAlignment="1">
      <alignment horizontal="center"/>
    </xf>
    <xf numFmtId="0" fontId="23" fillId="0" borderId="66" xfId="0" applyFont="1" applyFill="1" applyBorder="1" applyAlignment="1" applyProtection="1">
      <alignment horizontal="center"/>
      <protection hidden="1"/>
    </xf>
    <xf numFmtId="0" fontId="23" fillId="0" borderId="68" xfId="0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hidden="1"/>
    </xf>
    <xf numFmtId="0" fontId="23" fillId="0" borderId="129" xfId="0" applyFont="1" applyBorder="1" applyAlignment="1">
      <alignment horizontal="center"/>
    </xf>
    <xf numFmtId="0" fontId="23" fillId="0" borderId="148" xfId="0" applyFont="1" applyBorder="1" applyAlignment="1">
      <alignment horizontal="center"/>
    </xf>
    <xf numFmtId="0" fontId="23" fillId="0" borderId="144" xfId="0" applyFont="1" applyBorder="1" applyAlignment="1">
      <alignment horizontal="center"/>
    </xf>
    <xf numFmtId="0" fontId="23" fillId="0" borderId="142" xfId="0" applyFont="1" applyBorder="1" applyAlignment="1">
      <alignment horizontal="center"/>
    </xf>
    <xf numFmtId="0" fontId="23" fillId="0" borderId="191" xfId="0" applyFont="1" applyBorder="1" applyAlignment="1">
      <alignment horizontal="center"/>
    </xf>
    <xf numFmtId="0" fontId="23" fillId="0" borderId="192" xfId="0" applyFont="1" applyBorder="1" applyAlignment="1">
      <alignment horizontal="center"/>
    </xf>
    <xf numFmtId="0" fontId="23" fillId="0" borderId="114" xfId="0" applyFont="1" applyFill="1" applyBorder="1" applyAlignment="1" applyProtection="1">
      <alignment horizontal="center" vertical="center"/>
      <protection hidden="1"/>
    </xf>
    <xf numFmtId="0" fontId="23" fillId="0" borderId="115" xfId="0" applyFont="1" applyFill="1" applyBorder="1" applyAlignment="1" applyProtection="1">
      <alignment horizontal="center" vertical="center"/>
      <protection hidden="1"/>
    </xf>
    <xf numFmtId="166" fontId="23" fillId="1" borderId="179" xfId="28" applyNumberFormat="1" applyFont="1" applyFill="1" applyBorder="1" applyAlignment="1" applyProtection="1">
      <alignment horizontal="center" vertical="center"/>
      <protection hidden="1"/>
    </xf>
    <xf numFmtId="166" fontId="23" fillId="1" borderId="155" xfId="28" applyNumberFormat="1" applyFont="1" applyFill="1" applyBorder="1" applyAlignment="1" applyProtection="1">
      <alignment horizontal="center" vertical="center"/>
      <protection hidden="1"/>
    </xf>
    <xf numFmtId="0" fontId="23" fillId="0" borderId="188" xfId="0" applyFont="1" applyFill="1" applyBorder="1" applyAlignment="1" applyProtection="1">
      <alignment horizontal="center"/>
      <protection hidden="1"/>
    </xf>
    <xf numFmtId="0" fontId="23" fillId="0" borderId="187" xfId="0" applyFont="1" applyFill="1" applyBorder="1" applyAlignment="1" applyProtection="1">
      <alignment horizontal="center"/>
      <protection hidden="1"/>
    </xf>
    <xf numFmtId="164" fontId="23" fillId="0" borderId="0" xfId="0" applyNumberFormat="1" applyFont="1" applyAlignment="1" applyProtection="1">
      <alignment horizontal="left"/>
      <protection hidden="1"/>
    </xf>
    <xf numFmtId="0" fontId="23" fillId="1" borderId="66" xfId="0" applyFont="1" applyFill="1" applyBorder="1" applyAlignment="1">
      <alignment horizontal="center" vertical="center"/>
    </xf>
    <xf numFmtId="0" fontId="23" fillId="1" borderId="67" xfId="0" applyFont="1" applyFill="1" applyBorder="1" applyAlignment="1">
      <alignment horizontal="center" vertical="center"/>
    </xf>
    <xf numFmtId="0" fontId="23" fillId="1" borderId="68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wrapText="1"/>
      <protection hidden="1"/>
    </xf>
    <xf numFmtId="0" fontId="21" fillId="1" borderId="95" xfId="0" applyFont="1" applyFill="1" applyBorder="1" applyAlignment="1">
      <alignment horizontal="center" vertical="center" wrapText="1"/>
    </xf>
    <xf numFmtId="0" fontId="23" fillId="1" borderId="47" xfId="0" applyFont="1" applyFill="1" applyBorder="1" applyAlignment="1">
      <alignment horizontal="center" vertical="center" wrapText="1"/>
    </xf>
    <xf numFmtId="0" fontId="23" fillId="1" borderId="96" xfId="0" applyFont="1" applyFill="1" applyBorder="1" applyAlignment="1">
      <alignment horizontal="center" vertical="center" wrapText="1"/>
    </xf>
    <xf numFmtId="0" fontId="21" fillId="1" borderId="152" xfId="0" applyFont="1" applyFill="1" applyBorder="1" applyAlignment="1">
      <alignment horizontal="center" vertical="center" wrapText="1"/>
    </xf>
    <xf numFmtId="0" fontId="21" fillId="1" borderId="160" xfId="0" applyFont="1" applyFill="1" applyBorder="1" applyAlignment="1">
      <alignment horizontal="center" vertical="center" wrapText="1"/>
    </xf>
    <xf numFmtId="0" fontId="21" fillId="1" borderId="17" xfId="0" applyFont="1" applyFill="1" applyBorder="1" applyAlignment="1">
      <alignment horizontal="center" vertical="center" wrapText="1"/>
    </xf>
    <xf numFmtId="0" fontId="21" fillId="1" borderId="58" xfId="0" applyFont="1" applyFill="1" applyBorder="1" applyAlignment="1">
      <alignment horizontal="center" vertical="center" wrapText="1"/>
    </xf>
    <xf numFmtId="0" fontId="21" fillId="1" borderId="126" xfId="0" applyFont="1" applyFill="1" applyBorder="1" applyAlignment="1">
      <alignment horizontal="center" vertical="center" wrapText="1"/>
    </xf>
    <xf numFmtId="0" fontId="21" fillId="1" borderId="125" xfId="0" applyFont="1" applyFill="1" applyBorder="1" applyAlignment="1">
      <alignment horizontal="center" vertical="center" wrapText="1"/>
    </xf>
    <xf numFmtId="0" fontId="23" fillId="0" borderId="104" xfId="0" applyFont="1" applyBorder="1" applyAlignment="1" applyProtection="1">
      <alignment horizontal="center" vertical="center"/>
      <protection hidden="1"/>
    </xf>
    <xf numFmtId="0" fontId="23" fillId="0" borderId="105" xfId="0" applyFont="1" applyBorder="1" applyAlignment="1" applyProtection="1">
      <alignment horizontal="center" vertical="center"/>
      <protection hidden="1"/>
    </xf>
    <xf numFmtId="0" fontId="21" fillId="1" borderId="150" xfId="0" applyFont="1" applyFill="1" applyBorder="1" applyAlignment="1">
      <alignment horizontal="center" vertical="center" wrapText="1"/>
    </xf>
    <xf numFmtId="0" fontId="23" fillId="1" borderId="151" xfId="0" applyFont="1" applyFill="1" applyBorder="1" applyAlignment="1">
      <alignment horizontal="center" vertical="center" wrapText="1"/>
    </xf>
    <xf numFmtId="0" fontId="23" fillId="1" borderId="14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1" fillId="1" borderId="118" xfId="0" applyFont="1" applyFill="1" applyBorder="1" applyAlignment="1">
      <alignment horizontal="center"/>
    </xf>
    <xf numFmtId="0" fontId="21" fillId="1" borderId="92" xfId="0" applyFont="1" applyFill="1" applyBorder="1" applyAlignment="1">
      <alignment horizontal="center"/>
    </xf>
    <xf numFmtId="0" fontId="21" fillId="1" borderId="95" xfId="0" applyFont="1" applyFill="1" applyBorder="1" applyAlignment="1">
      <alignment horizontal="center" vertical="center"/>
    </xf>
    <xf numFmtId="0" fontId="21" fillId="1" borderId="47" xfId="0" applyFont="1" applyFill="1" applyBorder="1" applyAlignment="1">
      <alignment horizontal="center" vertical="center"/>
    </xf>
    <xf numFmtId="0" fontId="21" fillId="1" borderId="96" xfId="0" applyFont="1" applyFill="1" applyBorder="1" applyAlignment="1">
      <alignment horizontal="center" vertical="center"/>
    </xf>
    <xf numFmtId="0" fontId="21" fillId="1" borderId="149" xfId="0" applyFont="1" applyFill="1" applyBorder="1" applyAlignment="1">
      <alignment horizontal="center" vertical="center"/>
    </xf>
    <xf numFmtId="0" fontId="21" fillId="1" borderId="84" xfId="0" applyFont="1" applyFill="1" applyBorder="1" applyAlignment="1">
      <alignment horizontal="center" vertical="center"/>
    </xf>
    <xf numFmtId="0" fontId="21" fillId="1" borderId="154" xfId="0" applyFont="1" applyFill="1" applyBorder="1" applyAlignment="1">
      <alignment horizontal="center" vertical="center"/>
    </xf>
    <xf numFmtId="0" fontId="21" fillId="1" borderId="20" xfId="0" applyFont="1" applyFill="1" applyBorder="1" applyAlignment="1">
      <alignment horizontal="center" vertical="center" wrapText="1"/>
    </xf>
    <xf numFmtId="0" fontId="21" fillId="1" borderId="47" xfId="0" applyFont="1" applyFill="1" applyBorder="1" applyAlignment="1">
      <alignment horizontal="center" vertical="center" wrapText="1"/>
    </xf>
    <xf numFmtId="0" fontId="21" fillId="1" borderId="20" xfId="0" applyFont="1" applyFill="1" applyBorder="1" applyAlignment="1">
      <alignment horizontal="center" vertical="justify"/>
    </xf>
    <xf numFmtId="0" fontId="21" fillId="1" borderId="47" xfId="0" applyFont="1" applyFill="1" applyBorder="1" applyAlignment="1">
      <alignment horizontal="center" vertical="justify"/>
    </xf>
    <xf numFmtId="0" fontId="21" fillId="1" borderId="96" xfId="0" applyFont="1" applyFill="1" applyBorder="1" applyAlignment="1">
      <alignment horizontal="center" vertical="justify"/>
    </xf>
    <xf numFmtId="0" fontId="21" fillId="1" borderId="85" xfId="0" applyFont="1" applyFill="1" applyBorder="1" applyAlignment="1">
      <alignment horizontal="center" vertical="center" wrapText="1"/>
    </xf>
    <xf numFmtId="0" fontId="21" fillId="1" borderId="84" xfId="0" applyFont="1" applyFill="1" applyBorder="1" applyAlignment="1">
      <alignment horizontal="center" vertical="center" wrapText="1"/>
    </xf>
    <xf numFmtId="0" fontId="23" fillId="1" borderId="154" xfId="0" applyFont="1" applyFill="1" applyBorder="1" applyAlignment="1">
      <alignment horizontal="center" vertical="center" wrapText="1"/>
    </xf>
    <xf numFmtId="0" fontId="21" fillId="1" borderId="150" xfId="0" applyFont="1" applyFill="1" applyBorder="1" applyAlignment="1">
      <alignment horizontal="center" vertical="center"/>
    </xf>
    <xf numFmtId="0" fontId="21" fillId="1" borderId="151" xfId="0" applyFont="1" applyFill="1" applyBorder="1" applyAlignment="1">
      <alignment horizontal="center" vertical="center"/>
    </xf>
    <xf numFmtId="0" fontId="21" fillId="1" borderId="141" xfId="0" applyFont="1" applyFill="1" applyBorder="1" applyAlignment="1">
      <alignment horizontal="center" vertical="center"/>
    </xf>
    <xf numFmtId="0" fontId="23" fillId="0" borderId="0" xfId="0" applyFont="1" applyAlignment="1" applyProtection="1">
      <protection locked="0"/>
    </xf>
    <xf numFmtId="0" fontId="23" fillId="0" borderId="0" xfId="0" applyFont="1" applyAlignment="1" applyProtection="1">
      <protection hidden="1"/>
    </xf>
    <xf numFmtId="0" fontId="61" fillId="28" borderId="21" xfId="0" applyFont="1" applyFill="1" applyBorder="1" applyAlignment="1">
      <alignment horizontal="center" vertical="center" wrapText="1"/>
    </xf>
    <xf numFmtId="0" fontId="130" fillId="28" borderId="21" xfId="0" applyFont="1" applyFill="1" applyBorder="1" applyAlignment="1">
      <alignment horizontal="left" vertical="center"/>
    </xf>
    <xf numFmtId="0" fontId="131" fillId="28" borderId="69" xfId="0" applyFont="1" applyFill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381">
    <dxf>
      <font>
        <b/>
        <i val="0"/>
        <condense val="0"/>
        <extend val="0"/>
        <color indexed="10"/>
      </font>
      <fill>
        <patternFill patternType="gray125"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142875</xdr:rowOff>
    </xdr:from>
    <xdr:to>
      <xdr:col>1</xdr:col>
      <xdr:colOff>1019175</xdr:colOff>
      <xdr:row>5</xdr:row>
      <xdr:rowOff>209550</xdr:rowOff>
    </xdr:to>
    <xdr:pic>
      <xdr:nvPicPr>
        <xdr:cNvPr id="2180" name="Picture 1" descr="Logo PN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27" b="27344"/>
        <a:stretch>
          <a:fillRect/>
        </a:stretch>
      </xdr:blipFill>
      <xdr:spPr bwMode="auto">
        <a:xfrm>
          <a:off x="219075" y="142875"/>
          <a:ext cx="10858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26023</xdr:colOff>
      <xdr:row>0</xdr:row>
      <xdr:rowOff>107672</xdr:rowOff>
    </xdr:from>
    <xdr:to>
      <xdr:col>1</xdr:col>
      <xdr:colOff>1046294</xdr:colOff>
      <xdr:row>5</xdr:row>
      <xdr:rowOff>33130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84" y="107672"/>
          <a:ext cx="1020271" cy="1002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115" zoomScaleNormal="115" workbookViewId="0">
      <selection activeCell="D45" sqref="D45:E45"/>
    </sheetView>
  </sheetViews>
  <sheetFormatPr defaultRowHeight="12.75" x14ac:dyDescent="0.2"/>
  <cols>
    <col min="1" max="1" width="4.28515625" customWidth="1"/>
    <col min="2" max="2" width="17.42578125" style="112" customWidth="1"/>
    <col min="3" max="3" width="52.140625" customWidth="1"/>
    <col min="4" max="4" width="21" customWidth="1"/>
    <col min="5" max="5" width="28" customWidth="1"/>
    <col min="7" max="7" width="4.7109375" customWidth="1"/>
    <col min="8" max="8" width="13.140625" customWidth="1"/>
    <col min="9" max="9" width="24.7109375" customWidth="1"/>
    <col min="10" max="44" width="3.7109375" customWidth="1"/>
    <col min="45" max="45" width="5.42578125" customWidth="1"/>
    <col min="46" max="49" width="3.7109375" customWidth="1"/>
    <col min="56" max="56" width="10.140625" customWidth="1"/>
    <col min="58" max="58" width="4.42578125" customWidth="1"/>
    <col min="59" max="59" width="15.85546875" customWidth="1"/>
    <col min="60" max="60" width="20.28515625" customWidth="1"/>
    <col min="61" max="95" width="3.7109375" customWidth="1"/>
    <col min="102" max="102" width="9.5703125" bestFit="1" customWidth="1"/>
    <col min="103" max="103" width="25.7109375" customWidth="1"/>
  </cols>
  <sheetData>
    <row r="1" spans="1:5" ht="17.25" customHeight="1" x14ac:dyDescent="0.25">
      <c r="B1" s="1364" t="s">
        <v>934</v>
      </c>
      <c r="C1" s="1364"/>
      <c r="D1" s="1364"/>
      <c r="E1" s="1364"/>
    </row>
    <row r="2" spans="1:5" ht="17.25" customHeight="1" x14ac:dyDescent="0.25">
      <c r="B2" s="1364" t="s">
        <v>76</v>
      </c>
      <c r="C2" s="1364"/>
      <c r="D2" s="1364"/>
      <c r="E2" s="1364"/>
    </row>
    <row r="3" spans="1:5" ht="17.25" customHeight="1" x14ac:dyDescent="0.25">
      <c r="B3" s="1365" t="s">
        <v>50</v>
      </c>
      <c r="C3" s="1365"/>
      <c r="D3" s="1365"/>
      <c r="E3" s="1365"/>
    </row>
    <row r="4" spans="1:5" ht="17.25" customHeight="1" x14ac:dyDescent="0.2">
      <c r="B4" s="1366" t="s">
        <v>936</v>
      </c>
      <c r="C4" s="1366"/>
      <c r="D4" s="1366"/>
      <c r="E4" s="1366"/>
    </row>
    <row r="5" spans="1:5" ht="17.25" customHeight="1" x14ac:dyDescent="0.2">
      <c r="B5" s="1363" t="s">
        <v>937</v>
      </c>
      <c r="C5" s="1367"/>
      <c r="D5" s="1367"/>
      <c r="E5" s="1367"/>
    </row>
    <row r="6" spans="1:5" ht="17.25" customHeight="1" x14ac:dyDescent="0.2">
      <c r="B6" s="1363" t="s">
        <v>938</v>
      </c>
      <c r="C6" s="1363"/>
      <c r="D6" s="1363"/>
      <c r="E6" s="1363"/>
    </row>
    <row r="7" spans="1:5" ht="10.5" customHeight="1" thickBot="1" x14ac:dyDescent="0.25">
      <c r="A7" s="8"/>
      <c r="B7" s="1371"/>
      <c r="C7" s="1372"/>
      <c r="D7" s="1372"/>
      <c r="E7" s="1372"/>
    </row>
    <row r="8" spans="1:5" ht="23.25" thickTop="1" x14ac:dyDescent="0.3">
      <c r="A8" s="1373" t="s">
        <v>935</v>
      </c>
      <c r="B8" s="1374"/>
      <c r="C8" s="1374"/>
      <c r="D8" s="1374"/>
      <c r="E8" s="1375"/>
    </row>
    <row r="9" spans="1:5" ht="19.5" thickBot="1" x14ac:dyDescent="0.35">
      <c r="A9" s="1376" t="s">
        <v>39</v>
      </c>
      <c r="B9" s="1377"/>
      <c r="C9" s="1377"/>
      <c r="D9" s="1377"/>
      <c r="E9" s="1378"/>
    </row>
    <row r="10" spans="1:5" ht="13.5" thickTop="1" x14ac:dyDescent="0.2">
      <c r="A10" s="2"/>
      <c r="B10" s="443"/>
      <c r="C10" s="3"/>
      <c r="D10" s="3"/>
      <c r="E10" s="4"/>
    </row>
    <row r="11" spans="1:5" ht="15.75" x14ac:dyDescent="0.25">
      <c r="A11" s="13"/>
      <c r="B11" s="445" t="s">
        <v>66</v>
      </c>
      <c r="C11" s="41" t="s">
        <v>203</v>
      </c>
      <c r="D11" s="41" t="s">
        <v>68</v>
      </c>
      <c r="E11" s="702" t="s">
        <v>940</v>
      </c>
    </row>
    <row r="12" spans="1:5" x14ac:dyDescent="0.2">
      <c r="A12" s="13"/>
      <c r="B12" s="445" t="s">
        <v>69</v>
      </c>
      <c r="C12" s="41" t="s">
        <v>203</v>
      </c>
      <c r="D12" s="41" t="s">
        <v>56</v>
      </c>
      <c r="E12" s="241" t="s">
        <v>896</v>
      </c>
    </row>
    <row r="13" spans="1:5" x14ac:dyDescent="0.2">
      <c r="A13" s="13"/>
      <c r="D13" s="41" t="s">
        <v>939</v>
      </c>
      <c r="E13" s="69" t="s">
        <v>203</v>
      </c>
    </row>
    <row r="14" spans="1:5" ht="13.5" thickBot="1" x14ac:dyDescent="0.25">
      <c r="A14" s="7"/>
      <c r="B14" s="444"/>
      <c r="C14" s="538"/>
      <c r="D14" s="8"/>
      <c r="E14" s="9"/>
    </row>
    <row r="15" spans="1:5" ht="11.1" customHeight="1" thickTop="1" x14ac:dyDescent="0.2">
      <c r="A15" s="1379" t="s">
        <v>40</v>
      </c>
      <c r="B15" s="1382" t="s">
        <v>41</v>
      </c>
      <c r="C15" s="1385" t="s">
        <v>70</v>
      </c>
      <c r="D15" s="1382" t="s">
        <v>943</v>
      </c>
      <c r="E15" s="1388" t="s">
        <v>65</v>
      </c>
    </row>
    <row r="16" spans="1:5" ht="11.1" customHeight="1" x14ac:dyDescent="0.2">
      <c r="A16" s="1380"/>
      <c r="B16" s="1383"/>
      <c r="C16" s="1386"/>
      <c r="D16" s="1383"/>
      <c r="E16" s="1389"/>
    </row>
    <row r="17" spans="1:5" ht="11.1" customHeight="1" thickBot="1" x14ac:dyDescent="0.25">
      <c r="A17" s="1381"/>
      <c r="B17" s="1384"/>
      <c r="C17" s="1387"/>
      <c r="D17" s="1384"/>
      <c r="E17" s="1390"/>
    </row>
    <row r="18" spans="1:5" ht="23.1" customHeight="1" thickTop="1" x14ac:dyDescent="0.2">
      <c r="A18" s="212">
        <v>1</v>
      </c>
      <c r="B18" s="615">
        <v>4113110007</v>
      </c>
      <c r="C18" s="601" t="s">
        <v>353</v>
      </c>
      <c r="D18" s="18"/>
      <c r="E18" s="19"/>
    </row>
    <row r="19" spans="1:5" ht="23.1" customHeight="1" x14ac:dyDescent="0.2">
      <c r="A19" s="218">
        <v>2</v>
      </c>
      <c r="B19" s="615">
        <v>4113110008</v>
      </c>
      <c r="C19" s="602" t="s">
        <v>354</v>
      </c>
      <c r="D19" s="598"/>
      <c r="E19" s="21"/>
    </row>
    <row r="20" spans="1:5" ht="23.1" customHeight="1" x14ac:dyDescent="0.2">
      <c r="A20" s="362">
        <v>3</v>
      </c>
      <c r="B20" s="615">
        <v>4113110009</v>
      </c>
      <c r="C20" s="602" t="s">
        <v>355</v>
      </c>
      <c r="D20" s="231"/>
      <c r="E20" s="363"/>
    </row>
    <row r="21" spans="1:5" ht="23.1" customHeight="1" x14ac:dyDescent="0.2">
      <c r="A21" s="362">
        <v>4</v>
      </c>
      <c r="B21" s="615">
        <v>4113110010</v>
      </c>
      <c r="C21" s="601" t="s">
        <v>356</v>
      </c>
      <c r="D21" s="16"/>
      <c r="E21" s="21"/>
    </row>
    <row r="22" spans="1:5" ht="23.1" customHeight="1" x14ac:dyDescent="0.2">
      <c r="A22" s="362">
        <v>5</v>
      </c>
      <c r="B22" s="615">
        <v>4113110025</v>
      </c>
      <c r="C22" s="602" t="s">
        <v>357</v>
      </c>
      <c r="D22" s="16"/>
      <c r="E22" s="21"/>
    </row>
    <row r="23" spans="1:5" ht="23.1" customHeight="1" x14ac:dyDescent="0.2">
      <c r="A23" s="362">
        <v>6</v>
      </c>
      <c r="B23" s="615">
        <v>4113110011</v>
      </c>
      <c r="C23" s="602" t="s">
        <v>358</v>
      </c>
      <c r="D23" s="16"/>
      <c r="E23" s="21"/>
    </row>
    <row r="24" spans="1:5" ht="23.1" customHeight="1" x14ac:dyDescent="0.2">
      <c r="A24" s="362">
        <v>7</v>
      </c>
      <c r="B24" s="615">
        <v>4113110012</v>
      </c>
      <c r="C24" s="601" t="s">
        <v>359</v>
      </c>
      <c r="D24" s="16"/>
      <c r="E24" s="21"/>
    </row>
    <row r="25" spans="1:5" ht="23.1" customHeight="1" x14ac:dyDescent="0.2">
      <c r="A25" s="362">
        <v>8</v>
      </c>
      <c r="B25" s="615">
        <v>4113110001</v>
      </c>
      <c r="C25" s="601" t="s">
        <v>360</v>
      </c>
      <c r="D25" s="16"/>
      <c r="E25" s="21"/>
    </row>
    <row r="26" spans="1:5" ht="23.1" customHeight="1" x14ac:dyDescent="0.2">
      <c r="A26" s="362">
        <v>9</v>
      </c>
      <c r="B26" s="615">
        <v>4113110014</v>
      </c>
      <c r="C26" s="601" t="s">
        <v>361</v>
      </c>
      <c r="D26" s="16"/>
      <c r="E26" s="21"/>
    </row>
    <row r="27" spans="1:5" ht="23.1" customHeight="1" x14ac:dyDescent="0.2">
      <c r="A27" s="362">
        <v>10</v>
      </c>
      <c r="B27" s="615">
        <v>4113110015</v>
      </c>
      <c r="C27" s="601" t="s">
        <v>362</v>
      </c>
      <c r="D27" s="16"/>
      <c r="E27" s="21"/>
    </row>
    <row r="28" spans="1:5" ht="23.1" customHeight="1" x14ac:dyDescent="0.2">
      <c r="A28" s="362">
        <v>11</v>
      </c>
      <c r="B28" s="615">
        <v>4113110016</v>
      </c>
      <c r="C28" s="602" t="s">
        <v>363</v>
      </c>
      <c r="D28" s="16"/>
      <c r="E28" s="21"/>
    </row>
    <row r="29" spans="1:5" ht="23.1" customHeight="1" x14ac:dyDescent="0.2">
      <c r="A29" s="362">
        <v>12</v>
      </c>
      <c r="B29" s="615">
        <v>4113110017</v>
      </c>
      <c r="C29" s="602" t="s">
        <v>364</v>
      </c>
      <c r="D29" s="16"/>
      <c r="E29" s="21"/>
    </row>
    <row r="30" spans="1:5" ht="23.1" customHeight="1" x14ac:dyDescent="0.2">
      <c r="A30" s="362">
        <v>13</v>
      </c>
      <c r="B30" s="615">
        <v>4113110018</v>
      </c>
      <c r="C30" s="602" t="s">
        <v>365</v>
      </c>
      <c r="D30" s="16"/>
      <c r="E30" s="21"/>
    </row>
    <row r="31" spans="1:5" ht="23.1" customHeight="1" x14ac:dyDescent="0.2">
      <c r="A31" s="362">
        <v>14</v>
      </c>
      <c r="B31" s="615">
        <v>4113110002</v>
      </c>
      <c r="C31" s="601" t="s">
        <v>366</v>
      </c>
      <c r="D31" s="16"/>
      <c r="E31" s="21"/>
    </row>
    <row r="32" spans="1:5" ht="23.1" customHeight="1" x14ac:dyDescent="0.2">
      <c r="A32" s="362">
        <v>15</v>
      </c>
      <c r="B32" s="705">
        <v>4113110020</v>
      </c>
      <c r="C32" s="706" t="s">
        <v>367</v>
      </c>
      <c r="D32" s="16"/>
      <c r="E32" s="21"/>
    </row>
    <row r="33" spans="1:5" ht="23.1" customHeight="1" x14ac:dyDescent="0.2">
      <c r="A33" s="362">
        <v>16</v>
      </c>
      <c r="B33" s="703">
        <v>4113110003</v>
      </c>
      <c r="C33" s="704" t="s">
        <v>368</v>
      </c>
      <c r="D33" s="16"/>
      <c r="E33" s="21"/>
    </row>
    <row r="34" spans="1:5" ht="23.1" customHeight="1" x14ac:dyDescent="0.2">
      <c r="A34" s="362">
        <v>17</v>
      </c>
      <c r="B34" s="703">
        <v>4113110021</v>
      </c>
      <c r="C34" s="704" t="s">
        <v>369</v>
      </c>
      <c r="D34" s="16"/>
      <c r="E34" s="21"/>
    </row>
    <row r="35" spans="1:5" ht="23.1" customHeight="1" x14ac:dyDescent="0.2">
      <c r="A35" s="362">
        <v>18</v>
      </c>
      <c r="B35" s="703">
        <v>4113110004</v>
      </c>
      <c r="C35" s="704" t="s">
        <v>370</v>
      </c>
      <c r="D35" s="16"/>
      <c r="E35" s="21"/>
    </row>
    <row r="36" spans="1:5" ht="23.1" customHeight="1" x14ac:dyDescent="0.2">
      <c r="A36" s="218">
        <v>19</v>
      </c>
      <c r="B36" s="513">
        <v>4113110005</v>
      </c>
      <c r="C36" s="496" t="s">
        <v>371</v>
      </c>
      <c r="D36" s="16"/>
      <c r="E36" s="21"/>
    </row>
    <row r="37" spans="1:5" ht="23.1" customHeight="1" x14ac:dyDescent="0.2">
      <c r="A37" s="218">
        <v>20</v>
      </c>
      <c r="B37" s="513">
        <v>4113110026</v>
      </c>
      <c r="C37" s="496" t="s">
        <v>372</v>
      </c>
      <c r="D37" s="16"/>
      <c r="E37" s="21"/>
    </row>
    <row r="38" spans="1:5" ht="23.1" customHeight="1" x14ac:dyDescent="0.2">
      <c r="A38" s="218">
        <v>21</v>
      </c>
      <c r="B38" s="513">
        <v>4113110023</v>
      </c>
      <c r="C38" s="496" t="s">
        <v>373</v>
      </c>
      <c r="D38" s="16"/>
      <c r="E38" s="21"/>
    </row>
    <row r="39" spans="1:5" ht="23.1" customHeight="1" x14ac:dyDescent="0.2">
      <c r="A39" s="218">
        <v>22</v>
      </c>
      <c r="B39" s="657"/>
      <c r="C39" s="658"/>
      <c r="D39" s="16"/>
      <c r="E39" s="21"/>
    </row>
    <row r="40" spans="1:5" ht="23.1" customHeight="1" x14ac:dyDescent="0.2">
      <c r="A40" s="218">
        <v>23</v>
      </c>
      <c r="B40" s="613"/>
      <c r="C40" s="701"/>
      <c r="D40" s="16"/>
      <c r="E40" s="21"/>
    </row>
    <row r="41" spans="1:5" ht="23.1" customHeight="1" x14ac:dyDescent="0.2">
      <c r="A41" s="218">
        <v>29</v>
      </c>
      <c r="B41" s="493"/>
      <c r="C41" s="597"/>
      <c r="D41" s="16"/>
      <c r="E41" s="21"/>
    </row>
    <row r="42" spans="1:5" ht="23.1" customHeight="1" thickBot="1" x14ac:dyDescent="0.25">
      <c r="A42" s="728">
        <v>30</v>
      </c>
      <c r="B42" s="476"/>
      <c r="C42" s="729"/>
      <c r="D42" s="101"/>
      <c r="E42" s="730"/>
    </row>
    <row r="43" spans="1:5" ht="23.1" customHeight="1" x14ac:dyDescent="0.2"/>
    <row r="44" spans="1:5" ht="23.1" customHeight="1" x14ac:dyDescent="0.25">
      <c r="D44" s="1370" t="s">
        <v>942</v>
      </c>
      <c r="E44" s="1370"/>
    </row>
    <row r="45" spans="1:5" ht="18.95" customHeight="1" x14ac:dyDescent="0.2">
      <c r="D45" s="1368" t="s">
        <v>941</v>
      </c>
      <c r="E45" s="1368"/>
    </row>
    <row r="46" spans="1:5" ht="18.95" customHeight="1" x14ac:dyDescent="0.2">
      <c r="D46" s="1"/>
    </row>
    <row r="47" spans="1:5" ht="20.100000000000001" customHeight="1" x14ac:dyDescent="0.2">
      <c r="D47" s="1"/>
    </row>
    <row r="48" spans="1:5" ht="16.5" customHeight="1" x14ac:dyDescent="0.2">
      <c r="D48" s="1"/>
    </row>
    <row r="49" spans="4:5" ht="12" customHeight="1" x14ac:dyDescent="0.2">
      <c r="D49" s="1"/>
    </row>
    <row r="50" spans="4:5" ht="15" customHeight="1" x14ac:dyDescent="0.2">
      <c r="D50" s="1369" t="s">
        <v>74</v>
      </c>
      <c r="E50" s="1369"/>
    </row>
    <row r="51" spans="4:5" ht="12" customHeight="1" x14ac:dyDescent="0.2"/>
  </sheetData>
  <mergeCells count="17">
    <mergeCell ref="D45:E45"/>
    <mergeCell ref="D50:E50"/>
    <mergeCell ref="D44:E44"/>
    <mergeCell ref="B7:E7"/>
    <mergeCell ref="A8:E8"/>
    <mergeCell ref="A9:E9"/>
    <mergeCell ref="A15:A17"/>
    <mergeCell ref="B15:B17"/>
    <mergeCell ref="C15:C17"/>
    <mergeCell ref="D15:D17"/>
    <mergeCell ref="E15:E17"/>
    <mergeCell ref="B6:E6"/>
    <mergeCell ref="B1:E1"/>
    <mergeCell ref="B2:E2"/>
    <mergeCell ref="B3:E3"/>
    <mergeCell ref="B4:E4"/>
    <mergeCell ref="B5:E5"/>
  </mergeCells>
  <printOptions horizontalCentered="1"/>
  <pageMargins left="0" right="0" top="0.39370078740157483" bottom="0" header="0" footer="0"/>
  <pageSetup paperSize="5" scale="85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F197"/>
  <sheetViews>
    <sheetView showGridLines="0" zoomScale="73" zoomScaleNormal="73" zoomScaleSheetLayoutView="50" workbookViewId="0">
      <pane ySplit="1" topLeftCell="A2" activePane="bottomLeft" state="frozen"/>
      <selection pane="bottomLeft" activeCell="G17" sqref="G17"/>
    </sheetView>
  </sheetViews>
  <sheetFormatPr defaultRowHeight="12.75" x14ac:dyDescent="0.2"/>
  <cols>
    <col min="1" max="1" width="4.85546875" customWidth="1"/>
    <col min="2" max="2" width="22.7109375" customWidth="1"/>
    <col min="3" max="3" width="47.85546875" customWidth="1"/>
    <col min="4" max="5" width="3.7109375" customWidth="1"/>
    <col min="6" max="10" width="3.5703125" customWidth="1"/>
    <col min="11" max="13" width="3.7109375" customWidth="1"/>
    <col min="14" max="16" width="3.5703125" customWidth="1"/>
    <col min="17" max="28" width="3.7109375" customWidth="1"/>
    <col min="29" max="29" width="3.5703125" customWidth="1"/>
    <col min="30" max="30" width="3.85546875" customWidth="1"/>
    <col min="31" max="31" width="3.5703125" customWidth="1"/>
    <col min="32" max="34" width="3.42578125" customWidth="1"/>
    <col min="35" max="35" width="3.5703125" customWidth="1"/>
    <col min="36" max="36" width="3.7109375" customWidth="1"/>
    <col min="37" max="40" width="3.5703125" customWidth="1"/>
    <col min="41" max="42" width="3.42578125" customWidth="1"/>
    <col min="43" max="43" width="3.7109375" customWidth="1"/>
    <col min="44" max="45" width="3.5703125" customWidth="1"/>
    <col min="46" max="47" width="3.42578125" customWidth="1"/>
    <col min="48" max="48" width="3.5703125" customWidth="1"/>
    <col min="49" max="49" width="3.42578125" customWidth="1"/>
    <col min="50" max="50" width="3.5703125" customWidth="1"/>
    <col min="51" max="51" width="3.7109375" customWidth="1"/>
    <col min="52" max="52" width="5.7109375" customWidth="1"/>
    <col min="53" max="53" width="8.5703125" customWidth="1"/>
    <col min="54" max="54" width="6.7109375" customWidth="1"/>
    <col min="55" max="55" width="5.7109375" customWidth="1"/>
    <col min="56" max="56" width="9.28515625" customWidth="1"/>
    <col min="57" max="57" width="4.42578125" customWidth="1"/>
  </cols>
  <sheetData>
    <row r="1" spans="1:58" ht="17.100000000000001" customHeight="1" x14ac:dyDescent="0.3">
      <c r="A1" s="409"/>
      <c r="B1" s="619"/>
      <c r="C1" s="1402" t="s">
        <v>50</v>
      </c>
      <c r="D1" s="1402"/>
      <c r="E1" s="1402"/>
      <c r="F1" s="1402"/>
      <c r="G1" s="1402"/>
      <c r="H1" s="1402"/>
      <c r="I1" s="1403"/>
      <c r="J1" s="1404" t="s">
        <v>53</v>
      </c>
      <c r="K1" s="1405"/>
      <c r="L1" s="1405"/>
      <c r="M1" s="1405"/>
      <c r="N1" s="1405"/>
      <c r="O1" s="1405"/>
      <c r="P1" s="1405"/>
      <c r="Q1" s="1405"/>
      <c r="R1" s="1405"/>
      <c r="S1" s="1405"/>
      <c r="T1" s="1405"/>
      <c r="U1" s="1405"/>
      <c r="V1" s="1405"/>
      <c r="W1" s="1405"/>
      <c r="X1" s="1406"/>
      <c r="Y1" s="1543" t="s">
        <v>1829</v>
      </c>
      <c r="Z1" s="1544"/>
      <c r="AA1" s="1544"/>
      <c r="AB1" s="1544"/>
      <c r="AC1" s="1544"/>
      <c r="AD1" s="1544"/>
      <c r="AE1" s="1544"/>
      <c r="AF1" s="1544"/>
      <c r="AG1" s="1544"/>
      <c r="AH1" s="1544"/>
      <c r="AI1" s="1545"/>
      <c r="AJ1" s="1407" t="s">
        <v>1821</v>
      </c>
      <c r="AK1" s="1408"/>
      <c r="AL1" s="1408"/>
      <c r="AM1" s="1408"/>
      <c r="AN1" s="1408"/>
      <c r="AO1" s="1408"/>
      <c r="AP1" s="1408"/>
      <c r="AQ1" s="1408"/>
      <c r="AR1" s="1408"/>
      <c r="AS1" s="1408"/>
      <c r="AT1" s="1408"/>
      <c r="AU1" s="1410"/>
      <c r="AV1" s="1411" t="s">
        <v>54</v>
      </c>
      <c r="AW1" s="1402"/>
      <c r="AX1" s="1402"/>
      <c r="AY1" s="1412"/>
      <c r="AZ1" s="1391"/>
      <c r="BA1" s="1391"/>
      <c r="BB1" s="1391"/>
      <c r="BC1" s="1391"/>
      <c r="BD1" s="1391"/>
      <c r="BE1" s="411"/>
    </row>
    <row r="2" spans="1:58" ht="17.100000000000001" customHeight="1" x14ac:dyDescent="0.25">
      <c r="A2" s="1392" t="s">
        <v>46</v>
      </c>
      <c r="B2" s="1536"/>
      <c r="C2" s="121"/>
      <c r="D2" s="63"/>
      <c r="E2" s="63"/>
      <c r="F2" s="63"/>
      <c r="G2" s="63"/>
      <c r="H2" s="63"/>
      <c r="I2" s="63"/>
      <c r="J2" s="62" t="s">
        <v>59</v>
      </c>
      <c r="K2" s="63"/>
      <c r="L2" s="63"/>
      <c r="M2" s="63"/>
      <c r="N2" s="63"/>
      <c r="O2" s="62"/>
      <c r="P2" s="63"/>
      <c r="Q2" s="64" t="s">
        <v>60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3"/>
      <c r="AS2" s="119"/>
      <c r="AT2" s="119"/>
      <c r="AU2" s="119"/>
      <c r="AV2" s="1394" t="s">
        <v>55</v>
      </c>
      <c r="AW2" s="1395"/>
      <c r="AX2" s="1395"/>
      <c r="AY2" s="1396"/>
      <c r="AZ2" s="1397" t="s">
        <v>56</v>
      </c>
      <c r="BA2" s="1397"/>
      <c r="BB2" s="1397"/>
      <c r="BC2" s="1397"/>
      <c r="BD2" s="1397"/>
      <c r="BE2" s="412"/>
    </row>
    <row r="3" spans="1:58" ht="15.75" x14ac:dyDescent="0.25">
      <c r="A3" s="1392" t="s">
        <v>47</v>
      </c>
      <c r="B3" s="1536"/>
      <c r="C3" s="1398" t="s">
        <v>57</v>
      </c>
      <c r="D3" s="1398"/>
      <c r="E3" s="1398"/>
      <c r="F3" s="1398"/>
      <c r="G3" s="1398"/>
      <c r="H3" s="63"/>
      <c r="I3" s="63"/>
      <c r="J3" s="63"/>
      <c r="K3" s="63"/>
      <c r="L3" s="63"/>
      <c r="M3" s="63"/>
      <c r="N3" s="63"/>
      <c r="O3" s="63"/>
      <c r="P3" s="63"/>
      <c r="Q3" s="64" t="s">
        <v>61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3"/>
      <c r="AS3" s="119"/>
      <c r="AT3" s="119"/>
      <c r="AU3" s="119"/>
      <c r="AV3" s="1399"/>
      <c r="AW3" s="1400"/>
      <c r="AX3" s="1400"/>
      <c r="AY3" s="1393"/>
      <c r="AZ3" s="1401"/>
      <c r="BA3" s="1401"/>
      <c r="BB3" s="1401"/>
      <c r="BC3" s="1401"/>
      <c r="BD3" s="1401"/>
      <c r="BE3" s="412"/>
    </row>
    <row r="4" spans="1:58" ht="17.100000000000001" customHeight="1" x14ac:dyDescent="0.3">
      <c r="A4" s="1392" t="s">
        <v>48</v>
      </c>
      <c r="B4" s="1536"/>
      <c r="C4" s="1398" t="s">
        <v>58</v>
      </c>
      <c r="D4" s="1398"/>
      <c r="E4" s="1398"/>
      <c r="F4" s="1398"/>
      <c r="G4" s="1398"/>
      <c r="H4" s="63"/>
      <c r="I4" s="63"/>
      <c r="J4" s="63"/>
      <c r="K4" s="63"/>
      <c r="L4" s="63"/>
      <c r="M4" s="63"/>
      <c r="N4" s="63"/>
      <c r="O4" s="63"/>
      <c r="P4" s="63"/>
      <c r="Q4" s="65" t="s">
        <v>62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584"/>
      <c r="AN4" s="65"/>
      <c r="AO4" s="65"/>
      <c r="AP4" s="65"/>
      <c r="AQ4" s="65"/>
      <c r="AR4" s="63"/>
      <c r="AS4" s="126"/>
      <c r="AT4" s="126"/>
      <c r="AU4" s="127"/>
      <c r="AV4" s="1546">
        <v>1</v>
      </c>
      <c r="AW4" s="1547"/>
      <c r="AX4" s="1547"/>
      <c r="AY4" s="1548"/>
      <c r="AZ4" s="1416" t="s">
        <v>1308</v>
      </c>
      <c r="BA4" s="1416"/>
      <c r="BB4" s="1416"/>
      <c r="BC4" s="1416"/>
      <c r="BD4" s="1416"/>
      <c r="BE4" s="413" t="s">
        <v>141</v>
      </c>
    </row>
    <row r="5" spans="1:58" ht="16.5" customHeight="1" thickBot="1" x14ac:dyDescent="0.25">
      <c r="A5" s="398"/>
      <c r="B5" s="620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63"/>
      <c r="AS5" s="126"/>
      <c r="AT5" s="126"/>
      <c r="AU5" s="126"/>
      <c r="AV5" s="128"/>
      <c r="AW5" s="129"/>
      <c r="AX5" s="124"/>
      <c r="AY5" s="63"/>
      <c r="AZ5" s="1417"/>
      <c r="BA5" s="1417"/>
      <c r="BB5" s="1417"/>
      <c r="BC5" s="1417"/>
      <c r="BD5" s="1417"/>
      <c r="BE5" s="414"/>
    </row>
    <row r="6" spans="1:58" ht="17.100000000000001" customHeight="1" thickTop="1" thickBot="1" x14ac:dyDescent="0.3">
      <c r="A6" s="1418" t="s">
        <v>49</v>
      </c>
      <c r="B6" s="1533" t="s">
        <v>41</v>
      </c>
      <c r="C6" s="1421" t="s">
        <v>70</v>
      </c>
      <c r="D6" s="1052" t="s">
        <v>1823</v>
      </c>
      <c r="E6" s="1054"/>
      <c r="F6" s="1054"/>
      <c r="G6" s="1054"/>
      <c r="H6" s="1054"/>
      <c r="I6" s="1054"/>
      <c r="J6" s="1054"/>
      <c r="K6" s="1055"/>
      <c r="L6" s="1052" t="s">
        <v>1824</v>
      </c>
      <c r="M6" s="1054"/>
      <c r="N6" s="1054"/>
      <c r="O6" s="1054"/>
      <c r="P6" s="1054"/>
      <c r="Q6" s="1054"/>
      <c r="R6" s="1054"/>
      <c r="S6" s="1055"/>
      <c r="T6" s="1052" t="s">
        <v>1825</v>
      </c>
      <c r="U6" s="1054"/>
      <c r="V6" s="1054"/>
      <c r="W6" s="1054"/>
      <c r="X6" s="1054"/>
      <c r="Y6" s="1054"/>
      <c r="Z6" s="1054"/>
      <c r="AA6" s="1055"/>
      <c r="AB6" s="1052" t="s">
        <v>1826</v>
      </c>
      <c r="AC6" s="1054"/>
      <c r="AD6" s="1054"/>
      <c r="AE6" s="1054"/>
      <c r="AF6" s="1054"/>
      <c r="AG6" s="1054"/>
      <c r="AH6" s="1054"/>
      <c r="AI6" s="1055"/>
      <c r="AJ6" s="1052" t="s">
        <v>1827</v>
      </c>
      <c r="AK6" s="1054"/>
      <c r="AL6" s="1054"/>
      <c r="AM6" s="1054"/>
      <c r="AN6" s="1054"/>
      <c r="AO6" s="1054"/>
      <c r="AP6" s="1054"/>
      <c r="AQ6" s="1055"/>
      <c r="AR6" s="1056" t="s">
        <v>1828</v>
      </c>
      <c r="AS6" s="1050"/>
      <c r="AT6" s="1050"/>
      <c r="AU6" s="1050"/>
      <c r="AV6" s="1050"/>
      <c r="AW6" s="1050"/>
      <c r="AX6" s="1050"/>
      <c r="AY6" s="1051"/>
      <c r="AZ6" s="120" t="s">
        <v>51</v>
      </c>
      <c r="BA6" s="1442" t="s">
        <v>52</v>
      </c>
      <c r="BB6" s="1443"/>
      <c r="BC6" s="1443"/>
      <c r="BD6" s="1444"/>
      <c r="BE6" s="414"/>
    </row>
    <row r="7" spans="1:58" ht="17.100000000000001" customHeight="1" thickTop="1" x14ac:dyDescent="0.2">
      <c r="A7" s="1419"/>
      <c r="B7" s="1534"/>
      <c r="C7" s="1422"/>
      <c r="D7" s="1541">
        <v>1</v>
      </c>
      <c r="E7" s="1537">
        <v>2</v>
      </c>
      <c r="F7" s="1537">
        <v>3</v>
      </c>
      <c r="G7" s="1537">
        <v>4</v>
      </c>
      <c r="H7" s="1537">
        <v>5</v>
      </c>
      <c r="I7" s="1537">
        <v>6</v>
      </c>
      <c r="J7" s="1537">
        <v>7</v>
      </c>
      <c r="K7" s="1539">
        <v>8</v>
      </c>
      <c r="L7" s="1541">
        <v>1</v>
      </c>
      <c r="M7" s="1537">
        <v>2</v>
      </c>
      <c r="N7" s="1537">
        <v>3</v>
      </c>
      <c r="O7" s="1537">
        <v>4</v>
      </c>
      <c r="P7" s="1537">
        <v>5</v>
      </c>
      <c r="Q7" s="1537">
        <v>6</v>
      </c>
      <c r="R7" s="1537">
        <v>7</v>
      </c>
      <c r="S7" s="1539">
        <v>8</v>
      </c>
      <c r="T7" s="1541">
        <v>1</v>
      </c>
      <c r="U7" s="1537">
        <v>2</v>
      </c>
      <c r="V7" s="1537">
        <v>3</v>
      </c>
      <c r="W7" s="1537">
        <v>4</v>
      </c>
      <c r="X7" s="1537">
        <v>5</v>
      </c>
      <c r="Y7" s="1537">
        <v>6</v>
      </c>
      <c r="Z7" s="1537">
        <v>7</v>
      </c>
      <c r="AA7" s="1539">
        <v>8</v>
      </c>
      <c r="AB7" s="1541">
        <v>1</v>
      </c>
      <c r="AC7" s="1537">
        <v>2</v>
      </c>
      <c r="AD7" s="1537">
        <v>3</v>
      </c>
      <c r="AE7" s="1537">
        <v>4</v>
      </c>
      <c r="AF7" s="1537">
        <v>5</v>
      </c>
      <c r="AG7" s="1537">
        <v>6</v>
      </c>
      <c r="AH7" s="1537">
        <v>7</v>
      </c>
      <c r="AI7" s="1539">
        <v>8</v>
      </c>
      <c r="AJ7" s="1541">
        <v>1</v>
      </c>
      <c r="AK7" s="1537">
        <v>2</v>
      </c>
      <c r="AL7" s="1537">
        <v>3</v>
      </c>
      <c r="AM7" s="1537">
        <v>4</v>
      </c>
      <c r="AN7" s="1537">
        <v>5</v>
      </c>
      <c r="AO7" s="1537">
        <v>6</v>
      </c>
      <c r="AP7" s="1537">
        <v>7</v>
      </c>
      <c r="AQ7" s="1539">
        <v>8</v>
      </c>
      <c r="AR7" s="1433">
        <v>1</v>
      </c>
      <c r="AS7" s="1435">
        <v>2</v>
      </c>
      <c r="AT7" s="1435">
        <v>3</v>
      </c>
      <c r="AU7" s="1435">
        <v>4</v>
      </c>
      <c r="AV7" s="1435">
        <v>5</v>
      </c>
      <c r="AW7" s="1435">
        <v>6</v>
      </c>
      <c r="AX7" s="1435">
        <v>7</v>
      </c>
      <c r="AY7" s="1445">
        <v>8</v>
      </c>
      <c r="AZ7" s="92" t="s">
        <v>125</v>
      </c>
      <c r="BA7" s="15" t="s">
        <v>944</v>
      </c>
      <c r="BB7" s="1447" t="s">
        <v>945</v>
      </c>
      <c r="BC7" s="1448"/>
      <c r="BD7" s="91" t="s">
        <v>124</v>
      </c>
      <c r="BE7" s="414"/>
    </row>
    <row r="8" spans="1:58" ht="11.25" customHeight="1" thickBot="1" x14ac:dyDescent="0.3">
      <c r="A8" s="1420"/>
      <c r="B8" s="1535"/>
      <c r="C8" s="1423"/>
      <c r="D8" s="1542"/>
      <c r="E8" s="1538"/>
      <c r="F8" s="1538"/>
      <c r="G8" s="1538"/>
      <c r="H8" s="1538"/>
      <c r="I8" s="1538"/>
      <c r="J8" s="1538"/>
      <c r="K8" s="1540"/>
      <c r="L8" s="1542"/>
      <c r="M8" s="1538"/>
      <c r="N8" s="1538"/>
      <c r="O8" s="1538"/>
      <c r="P8" s="1538"/>
      <c r="Q8" s="1538"/>
      <c r="R8" s="1538"/>
      <c r="S8" s="1540"/>
      <c r="T8" s="1542"/>
      <c r="U8" s="1538"/>
      <c r="V8" s="1538"/>
      <c r="W8" s="1538"/>
      <c r="X8" s="1538"/>
      <c r="Y8" s="1538"/>
      <c r="Z8" s="1538"/>
      <c r="AA8" s="1540"/>
      <c r="AB8" s="1542"/>
      <c r="AC8" s="1538"/>
      <c r="AD8" s="1538"/>
      <c r="AE8" s="1538"/>
      <c r="AF8" s="1538"/>
      <c r="AG8" s="1538"/>
      <c r="AH8" s="1538"/>
      <c r="AI8" s="1540"/>
      <c r="AJ8" s="1542"/>
      <c r="AK8" s="1538"/>
      <c r="AL8" s="1538"/>
      <c r="AM8" s="1538"/>
      <c r="AN8" s="1538"/>
      <c r="AO8" s="1538"/>
      <c r="AP8" s="1538"/>
      <c r="AQ8" s="1540"/>
      <c r="AR8" s="1434"/>
      <c r="AS8" s="1436"/>
      <c r="AT8" s="1436"/>
      <c r="AU8" s="1436"/>
      <c r="AV8" s="1436"/>
      <c r="AW8" s="1436"/>
      <c r="AX8" s="1436"/>
      <c r="AY8" s="1446"/>
      <c r="AZ8" s="89" t="s">
        <v>122</v>
      </c>
      <c r="BA8" s="90" t="s">
        <v>123</v>
      </c>
      <c r="BB8" s="79" t="s">
        <v>123</v>
      </c>
      <c r="BC8" s="79" t="s">
        <v>122</v>
      </c>
      <c r="BD8" s="88" t="s">
        <v>122</v>
      </c>
      <c r="BE8" s="415"/>
    </row>
    <row r="9" spans="1:58" ht="21.2" customHeight="1" thickTop="1" x14ac:dyDescent="0.35">
      <c r="A9" s="416">
        <v>1</v>
      </c>
      <c r="B9" s="1026" t="s">
        <v>1429</v>
      </c>
      <c r="C9" s="1319" t="s">
        <v>1486</v>
      </c>
      <c r="D9" s="647"/>
      <c r="E9" s="648"/>
      <c r="F9" s="648"/>
      <c r="G9" s="649"/>
      <c r="H9" s="649"/>
      <c r="I9" s="649"/>
      <c r="J9" s="649"/>
      <c r="K9" s="650"/>
      <c r="L9" s="648"/>
      <c r="M9" s="648"/>
      <c r="N9" s="648"/>
      <c r="O9" s="649"/>
      <c r="P9" s="649"/>
      <c r="Q9" s="649"/>
      <c r="R9" s="649"/>
      <c r="S9" s="649"/>
      <c r="T9" s="651"/>
      <c r="U9" s="648"/>
      <c r="V9" s="648"/>
      <c r="W9" s="649"/>
      <c r="X9" s="649"/>
      <c r="Y9" s="649"/>
      <c r="Z9" s="649"/>
      <c r="AA9" s="650"/>
      <c r="AB9" s="648"/>
      <c r="AC9" s="648"/>
      <c r="AD9" s="648"/>
      <c r="AE9" s="649"/>
      <c r="AF9" s="649"/>
      <c r="AG9" s="649"/>
      <c r="AH9" s="649"/>
      <c r="AI9" s="649"/>
      <c r="AJ9" s="651"/>
      <c r="AK9" s="648"/>
      <c r="AL9" s="648"/>
      <c r="AM9" s="649"/>
      <c r="AN9" s="649"/>
      <c r="AO9" s="649"/>
      <c r="AP9" s="649"/>
      <c r="AQ9" s="652"/>
      <c r="AR9" s="651"/>
      <c r="AS9" s="649"/>
      <c r="AT9" s="649"/>
      <c r="AU9" s="649"/>
      <c r="AV9" s="648"/>
      <c r="AW9" s="649"/>
      <c r="AX9" s="649"/>
      <c r="AY9" s="650"/>
      <c r="AZ9" s="648"/>
      <c r="BA9" s="649"/>
      <c r="BB9" s="649"/>
      <c r="BC9" s="652"/>
      <c r="BD9" s="652"/>
      <c r="BE9" s="653">
        <v>1</v>
      </c>
    </row>
    <row r="10" spans="1:58" ht="21.2" customHeight="1" x14ac:dyDescent="0.35">
      <c r="A10" s="422">
        <v>2</v>
      </c>
      <c r="B10" s="1026" t="s">
        <v>1415</v>
      </c>
      <c r="C10" s="1319" t="s">
        <v>1487</v>
      </c>
      <c r="D10" s="599"/>
      <c r="E10" s="26"/>
      <c r="F10" s="26"/>
      <c r="G10" s="16"/>
      <c r="H10" s="16"/>
      <c r="I10" s="16"/>
      <c r="J10" s="16"/>
      <c r="K10" s="21"/>
      <c r="L10" s="26"/>
      <c r="M10" s="26"/>
      <c r="N10" s="26"/>
      <c r="O10" s="16"/>
      <c r="P10" s="16"/>
      <c r="Q10" s="16"/>
      <c r="R10" s="16"/>
      <c r="S10" s="16"/>
      <c r="T10" s="34"/>
      <c r="U10" s="26"/>
      <c r="V10" s="26"/>
      <c r="W10" s="16"/>
      <c r="X10" s="16"/>
      <c r="Y10" s="16"/>
      <c r="Z10" s="16"/>
      <c r="AA10" s="21"/>
      <c r="AB10" s="26"/>
      <c r="AC10" s="26"/>
      <c r="AD10" s="26"/>
      <c r="AE10" s="16"/>
      <c r="AF10" s="16"/>
      <c r="AG10" s="16"/>
      <c r="AH10" s="16"/>
      <c r="AI10" s="16"/>
      <c r="AJ10" s="34"/>
      <c r="AK10" s="26"/>
      <c r="AL10" s="26"/>
      <c r="AM10" s="16"/>
      <c r="AN10" s="16"/>
      <c r="AO10" s="16"/>
      <c r="AP10" s="16"/>
      <c r="AQ10" s="38"/>
      <c r="AR10" s="34"/>
      <c r="AS10" s="16"/>
      <c r="AT10" s="16"/>
      <c r="AU10" s="16"/>
      <c r="AV10" s="26"/>
      <c r="AW10" s="16"/>
      <c r="AX10" s="16"/>
      <c r="AY10" s="21"/>
      <c r="AZ10" s="26"/>
      <c r="BA10" s="16"/>
      <c r="BB10" s="16"/>
      <c r="BC10" s="38"/>
      <c r="BD10" s="38"/>
      <c r="BE10" s="419">
        <v>2</v>
      </c>
    </row>
    <row r="11" spans="1:58" ht="21.2" customHeight="1" x14ac:dyDescent="0.35">
      <c r="A11" s="418">
        <v>3</v>
      </c>
      <c r="B11" s="1149" t="s">
        <v>1449</v>
      </c>
      <c r="C11" s="1320" t="s">
        <v>1488</v>
      </c>
      <c r="D11" s="600"/>
      <c r="E11" s="230"/>
      <c r="F11" s="230"/>
      <c r="G11" s="231"/>
      <c r="H11" s="231"/>
      <c r="I11" s="231"/>
      <c r="J11" s="231"/>
      <c r="K11" s="232"/>
      <c r="L11" s="230"/>
      <c r="M11" s="230"/>
      <c r="N11" s="230"/>
      <c r="O11" s="231"/>
      <c r="P11" s="231"/>
      <c r="Q11" s="231"/>
      <c r="R11" s="231"/>
      <c r="S11" s="231"/>
      <c r="T11" s="229"/>
      <c r="U11" s="230"/>
      <c r="V11" s="230"/>
      <c r="W11" s="231"/>
      <c r="X11" s="231"/>
      <c r="Y11" s="231"/>
      <c r="Z11" s="231"/>
      <c r="AA11" s="232"/>
      <c r="AB11" s="230"/>
      <c r="AC11" s="230"/>
      <c r="AD11" s="230"/>
      <c r="AE11" s="231"/>
      <c r="AF11" s="231"/>
      <c r="AG11" s="231"/>
      <c r="AH11" s="231"/>
      <c r="AI11" s="231"/>
      <c r="AJ11" s="229"/>
      <c r="AK11" s="638"/>
      <c r="AL11" s="638"/>
      <c r="AM11" s="639"/>
      <c r="AN11" s="639"/>
      <c r="AO11" s="639"/>
      <c r="AP11" s="231"/>
      <c r="AQ11" s="233"/>
      <c r="AR11" s="229"/>
      <c r="AS11" s="231"/>
      <c r="AT11" s="231"/>
      <c r="AU11" s="231"/>
      <c r="AV11" s="230"/>
      <c r="AW11" s="231"/>
      <c r="AX11" s="231"/>
      <c r="AY11" s="232"/>
      <c r="AZ11" s="230"/>
      <c r="BA11" s="231"/>
      <c r="BB11" s="231"/>
      <c r="BC11" s="233"/>
      <c r="BD11" s="233"/>
      <c r="BE11" s="421">
        <v>3</v>
      </c>
    </row>
    <row r="12" spans="1:58" ht="21.2" customHeight="1" x14ac:dyDescent="0.35">
      <c r="A12" s="418">
        <v>4</v>
      </c>
      <c r="B12" s="1149" t="s">
        <v>1416</v>
      </c>
      <c r="C12" s="1320" t="s">
        <v>1489</v>
      </c>
      <c r="D12" s="600"/>
      <c r="E12" s="230"/>
      <c r="F12" s="230"/>
      <c r="G12" s="231"/>
      <c r="H12" s="231"/>
      <c r="I12" s="231"/>
      <c r="J12" s="231"/>
      <c r="K12" s="232"/>
      <c r="L12" s="230"/>
      <c r="M12" s="230"/>
      <c r="N12" s="230"/>
      <c r="O12" s="231"/>
      <c r="P12" s="231"/>
      <c r="Q12" s="231"/>
      <c r="R12" s="231"/>
      <c r="S12" s="231"/>
      <c r="T12" s="229"/>
      <c r="U12" s="230"/>
      <c r="V12" s="230"/>
      <c r="W12" s="231"/>
      <c r="X12" s="231"/>
      <c r="Y12" s="231"/>
      <c r="Z12" s="231"/>
      <c r="AA12" s="232"/>
      <c r="AB12" s="230"/>
      <c r="AC12" s="230"/>
      <c r="AD12" s="230"/>
      <c r="AE12" s="231"/>
      <c r="AF12" s="231"/>
      <c r="AG12" s="231"/>
      <c r="AH12" s="231"/>
      <c r="AI12" s="231"/>
      <c r="AJ12" s="229"/>
      <c r="AK12" s="638"/>
      <c r="AL12" s="638"/>
      <c r="AM12" s="639"/>
      <c r="AN12" s="639"/>
      <c r="AO12" s="639"/>
      <c r="AP12" s="231"/>
      <c r="AQ12" s="233"/>
      <c r="AR12" s="229"/>
      <c r="AS12" s="231"/>
      <c r="AT12" s="231"/>
      <c r="AU12" s="231"/>
      <c r="AV12" s="230"/>
      <c r="AW12" s="231"/>
      <c r="AX12" s="231"/>
      <c r="AY12" s="232"/>
      <c r="AZ12" s="230"/>
      <c r="BA12" s="231"/>
      <c r="BB12" s="231"/>
      <c r="BC12" s="233"/>
      <c r="BD12" s="233"/>
      <c r="BE12" s="421">
        <v>4</v>
      </c>
    </row>
    <row r="13" spans="1:58" ht="21.2" customHeight="1" x14ac:dyDescent="0.35">
      <c r="A13" s="418">
        <v>5</v>
      </c>
      <c r="B13" s="1026" t="s">
        <v>1431</v>
      </c>
      <c r="C13" s="1319" t="s">
        <v>1490</v>
      </c>
      <c r="D13" s="600"/>
      <c r="E13" s="230"/>
      <c r="F13" s="230"/>
      <c r="G13" s="231"/>
      <c r="H13" s="231"/>
      <c r="I13" s="231"/>
      <c r="J13" s="231"/>
      <c r="K13" s="232"/>
      <c r="L13" s="646" t="s">
        <v>283</v>
      </c>
      <c r="M13" s="230"/>
      <c r="N13" s="230"/>
      <c r="O13" s="231"/>
      <c r="P13" s="231"/>
      <c r="Q13" s="231"/>
      <c r="R13" s="231"/>
      <c r="S13" s="231"/>
      <c r="T13" s="229"/>
      <c r="U13" s="230"/>
      <c r="V13" s="230"/>
      <c r="W13" s="231"/>
      <c r="X13" s="231"/>
      <c r="Y13" s="231"/>
      <c r="Z13" s="231"/>
      <c r="AA13" s="232"/>
      <c r="AB13" s="230"/>
      <c r="AC13" s="230"/>
      <c r="AD13" s="230"/>
      <c r="AE13" s="231"/>
      <c r="AF13" s="231"/>
      <c r="AG13" s="231"/>
      <c r="AH13" s="231"/>
      <c r="AI13" s="231"/>
      <c r="AJ13" s="229"/>
      <c r="AK13" s="638"/>
      <c r="AL13" s="638"/>
      <c r="AM13" s="639"/>
      <c r="AN13" s="639"/>
      <c r="AO13" s="639"/>
      <c r="AP13" s="231"/>
      <c r="AQ13" s="233"/>
      <c r="AR13" s="229"/>
      <c r="AS13" s="231"/>
      <c r="AT13" s="231"/>
      <c r="AU13" s="231"/>
      <c r="AV13" s="230"/>
      <c r="AW13" s="231"/>
      <c r="AX13" s="231"/>
      <c r="AY13" s="232"/>
      <c r="AZ13" s="230"/>
      <c r="BA13" s="231"/>
      <c r="BB13" s="231"/>
      <c r="BC13" s="233"/>
      <c r="BD13" s="233"/>
      <c r="BE13" s="421">
        <v>5</v>
      </c>
    </row>
    <row r="14" spans="1:58" ht="21.2" customHeight="1" x14ac:dyDescent="0.35">
      <c r="A14" s="418">
        <v>6</v>
      </c>
      <c r="B14" s="1026" t="s">
        <v>1417</v>
      </c>
      <c r="C14" s="1319" t="s">
        <v>1491</v>
      </c>
      <c r="D14" s="600"/>
      <c r="E14" s="230"/>
      <c r="F14" s="230"/>
      <c r="G14" s="231"/>
      <c r="H14" s="231"/>
      <c r="I14" s="231"/>
      <c r="J14" s="231"/>
      <c r="K14" s="232"/>
      <c r="L14" s="230"/>
      <c r="M14" s="230"/>
      <c r="N14" s="230"/>
      <c r="O14" s="231"/>
      <c r="P14" s="231"/>
      <c r="Q14" s="231"/>
      <c r="R14" s="231"/>
      <c r="S14" s="231"/>
      <c r="T14" s="229"/>
      <c r="U14" s="230"/>
      <c r="V14" s="230"/>
      <c r="W14" s="231"/>
      <c r="X14" s="231"/>
      <c r="Y14" s="231"/>
      <c r="Z14" s="231"/>
      <c r="AA14" s="232"/>
      <c r="AB14" s="230"/>
      <c r="AC14" s="230"/>
      <c r="AD14" s="230"/>
      <c r="AE14" s="231"/>
      <c r="AF14" s="231"/>
      <c r="AG14" s="231"/>
      <c r="AH14" s="231"/>
      <c r="AI14" s="231"/>
      <c r="AJ14" s="229"/>
      <c r="AK14" s="638"/>
      <c r="AL14" s="638"/>
      <c r="AM14" s="639"/>
      <c r="AN14" s="639"/>
      <c r="AO14" s="639"/>
      <c r="AP14" s="231"/>
      <c r="AQ14" s="233"/>
      <c r="AR14" s="229"/>
      <c r="AS14" s="231"/>
      <c r="AT14" s="231"/>
      <c r="AU14" s="231"/>
      <c r="AV14" s="230"/>
      <c r="AW14" s="231"/>
      <c r="AX14" s="231"/>
      <c r="AY14" s="232"/>
      <c r="AZ14" s="230"/>
      <c r="BA14" s="231"/>
      <c r="BB14" s="231"/>
      <c r="BC14" s="233"/>
      <c r="BD14" s="233"/>
      <c r="BE14" s="421">
        <v>6</v>
      </c>
    </row>
    <row r="15" spans="1:58" ht="21.2" customHeight="1" x14ac:dyDescent="0.35">
      <c r="A15" s="418">
        <v>7</v>
      </c>
      <c r="B15" s="1018" t="s">
        <v>1452</v>
      </c>
      <c r="C15" s="1155" t="s">
        <v>1492</v>
      </c>
      <c r="D15" s="600"/>
      <c r="E15" s="230"/>
      <c r="F15" s="230"/>
      <c r="G15" s="231"/>
      <c r="H15" s="231"/>
      <c r="I15" s="231"/>
      <c r="J15" s="231"/>
      <c r="K15" s="232"/>
      <c r="L15" s="230"/>
      <c r="M15" s="230"/>
      <c r="N15" s="230"/>
      <c r="O15" s="231"/>
      <c r="P15" s="231"/>
      <c r="Q15" s="231"/>
      <c r="R15" s="231"/>
      <c r="S15" s="231"/>
      <c r="T15" s="229"/>
      <c r="U15" s="230"/>
      <c r="V15" s="230"/>
      <c r="W15" s="231"/>
      <c r="X15" s="231"/>
      <c r="Y15" s="231"/>
      <c r="Z15" s="231"/>
      <c r="AA15" s="232"/>
      <c r="AB15" s="230"/>
      <c r="AC15" s="230"/>
      <c r="AD15" s="230"/>
      <c r="AE15" s="231"/>
      <c r="AF15" s="231"/>
      <c r="AG15" s="231"/>
      <c r="AH15" s="231"/>
      <c r="AI15" s="231"/>
      <c r="AJ15" s="229"/>
      <c r="AK15" s="638"/>
      <c r="AL15" s="638"/>
      <c r="AM15" s="639"/>
      <c r="AN15" s="639"/>
      <c r="AO15" s="639"/>
      <c r="AP15" s="231"/>
      <c r="AQ15" s="233"/>
      <c r="AR15" s="229"/>
      <c r="AS15" s="231"/>
      <c r="AT15" s="231"/>
      <c r="AU15" s="231"/>
      <c r="AV15" s="230"/>
      <c r="AW15" s="231"/>
      <c r="AX15" s="231"/>
      <c r="AY15" s="232"/>
      <c r="AZ15" s="230"/>
      <c r="BA15" s="231"/>
      <c r="BB15" s="231"/>
      <c r="BC15" s="233"/>
      <c r="BD15" s="233"/>
      <c r="BE15" s="421">
        <v>7</v>
      </c>
    </row>
    <row r="16" spans="1:58" ht="21.2" customHeight="1" x14ac:dyDescent="0.35">
      <c r="A16" s="420">
        <v>8</v>
      </c>
      <c r="B16" s="1026" t="s">
        <v>1453</v>
      </c>
      <c r="C16" s="1319" t="s">
        <v>1493</v>
      </c>
      <c r="D16" s="600"/>
      <c r="E16" s="230"/>
      <c r="F16" s="230"/>
      <c r="G16" s="231"/>
      <c r="H16" s="231"/>
      <c r="I16" s="231"/>
      <c r="J16" s="231"/>
      <c r="K16" s="232"/>
      <c r="L16" s="230"/>
      <c r="M16" s="230"/>
      <c r="N16" s="230"/>
      <c r="O16" s="231"/>
      <c r="P16" s="231"/>
      <c r="Q16" s="231"/>
      <c r="R16" s="231"/>
      <c r="S16" s="231"/>
      <c r="T16" s="229"/>
      <c r="U16" s="230"/>
      <c r="V16" s="230"/>
      <c r="W16" s="231"/>
      <c r="X16" s="231"/>
      <c r="Y16" s="231"/>
      <c r="Z16" s="231"/>
      <c r="AA16" s="232"/>
      <c r="AB16" s="230"/>
      <c r="AC16" s="230"/>
      <c r="AD16" s="230"/>
      <c r="AE16" s="231"/>
      <c r="AF16" s="231"/>
      <c r="AG16" s="231"/>
      <c r="AH16" s="231"/>
      <c r="AI16" s="231"/>
      <c r="AJ16" s="229"/>
      <c r="AK16" s="638"/>
      <c r="AL16" s="638"/>
      <c r="AM16" s="639"/>
      <c r="AN16" s="639"/>
      <c r="AO16" s="639"/>
      <c r="AP16" s="231"/>
      <c r="AQ16" s="233"/>
      <c r="AR16" s="229"/>
      <c r="AS16" s="231"/>
      <c r="AT16" s="231"/>
      <c r="AU16" s="231"/>
      <c r="AV16" s="230"/>
      <c r="AW16" s="231"/>
      <c r="AX16" s="231"/>
      <c r="AY16" s="232"/>
      <c r="AZ16" s="230"/>
      <c r="BA16" s="231"/>
      <c r="BB16" s="231"/>
      <c r="BC16" s="233"/>
      <c r="BD16" s="233"/>
      <c r="BE16" s="421">
        <v>8</v>
      </c>
      <c r="BF16" s="612"/>
    </row>
    <row r="17" spans="1:58" ht="21.2" customHeight="1" x14ac:dyDescent="0.35">
      <c r="A17" s="420">
        <v>9</v>
      </c>
      <c r="B17" s="1149" t="s">
        <v>1436</v>
      </c>
      <c r="C17" s="1320" t="s">
        <v>1494</v>
      </c>
      <c r="D17" s="600"/>
      <c r="E17" s="230"/>
      <c r="F17" s="230"/>
      <c r="G17" s="231"/>
      <c r="H17" s="231"/>
      <c r="I17" s="231"/>
      <c r="J17" s="231"/>
      <c r="K17" s="232"/>
      <c r="L17" s="230"/>
      <c r="M17" s="230"/>
      <c r="N17" s="230"/>
      <c r="O17" s="231"/>
      <c r="P17" s="231"/>
      <c r="Q17" s="231"/>
      <c r="R17" s="231"/>
      <c r="S17" s="231"/>
      <c r="T17" s="229"/>
      <c r="U17" s="230"/>
      <c r="V17" s="230"/>
      <c r="W17" s="231"/>
      <c r="X17" s="231"/>
      <c r="Y17" s="231"/>
      <c r="Z17" s="231"/>
      <c r="AA17" s="232"/>
      <c r="AB17" s="230"/>
      <c r="AC17" s="230"/>
      <c r="AD17" s="230"/>
      <c r="AE17" s="231"/>
      <c r="AF17" s="231"/>
      <c r="AG17" s="231"/>
      <c r="AH17" s="231"/>
      <c r="AI17" s="231"/>
      <c r="AJ17" s="229"/>
      <c r="AK17" s="230"/>
      <c r="AL17" s="230"/>
      <c r="AM17" s="231"/>
      <c r="AN17" s="231"/>
      <c r="AO17" s="231"/>
      <c r="AP17" s="231"/>
      <c r="AQ17" s="233"/>
      <c r="AR17" s="229"/>
      <c r="AS17" s="231"/>
      <c r="AT17" s="231"/>
      <c r="AU17" s="231"/>
      <c r="AV17" s="230"/>
      <c r="AW17" s="231"/>
      <c r="AX17" s="231"/>
      <c r="AY17" s="232"/>
      <c r="AZ17" s="230"/>
      <c r="BA17" s="231"/>
      <c r="BB17" s="231"/>
      <c r="BC17" s="233"/>
      <c r="BD17" s="233"/>
      <c r="BE17" s="421">
        <v>9</v>
      </c>
      <c r="BF17" s="612"/>
    </row>
    <row r="18" spans="1:58" ht="21.2" customHeight="1" x14ac:dyDescent="0.35">
      <c r="A18" s="420">
        <v>10</v>
      </c>
      <c r="B18" s="1026" t="s">
        <v>1420</v>
      </c>
      <c r="C18" s="1319" t="s">
        <v>1495</v>
      </c>
      <c r="D18" s="600"/>
      <c r="E18" s="230"/>
      <c r="F18" s="230"/>
      <c r="G18" s="231"/>
      <c r="H18" s="231"/>
      <c r="I18" s="231"/>
      <c r="J18" s="231"/>
      <c r="K18" s="232"/>
      <c r="L18" s="230"/>
      <c r="M18" s="230"/>
      <c r="N18" s="230"/>
      <c r="O18" s="231"/>
      <c r="P18" s="231"/>
      <c r="Q18" s="231"/>
      <c r="R18" s="231"/>
      <c r="S18" s="231"/>
      <c r="T18" s="229"/>
      <c r="U18" s="230"/>
      <c r="V18" s="230"/>
      <c r="W18" s="231"/>
      <c r="X18" s="231"/>
      <c r="Y18" s="231"/>
      <c r="Z18" s="231"/>
      <c r="AA18" s="232"/>
      <c r="AB18" s="230"/>
      <c r="AC18" s="230"/>
      <c r="AD18" s="230"/>
      <c r="AE18" s="231"/>
      <c r="AF18" s="231"/>
      <c r="AG18" s="231"/>
      <c r="AH18" s="231"/>
      <c r="AI18" s="231"/>
      <c r="AJ18" s="229"/>
      <c r="AK18" s="230"/>
      <c r="AL18" s="230"/>
      <c r="AM18" s="231"/>
      <c r="AN18" s="231"/>
      <c r="AO18" s="231"/>
      <c r="AP18" s="231"/>
      <c r="AQ18" s="233"/>
      <c r="AR18" s="229"/>
      <c r="AS18" s="231"/>
      <c r="AT18" s="231"/>
      <c r="AU18" s="231"/>
      <c r="AV18" s="230"/>
      <c r="AW18" s="231"/>
      <c r="AX18" s="231"/>
      <c r="AY18" s="232"/>
      <c r="AZ18" s="230"/>
      <c r="BA18" s="231"/>
      <c r="BB18" s="231"/>
      <c r="BC18" s="233"/>
      <c r="BD18" s="233"/>
      <c r="BE18" s="421">
        <v>10</v>
      </c>
      <c r="BF18" s="612"/>
    </row>
    <row r="19" spans="1:58" ht="21.2" customHeight="1" x14ac:dyDescent="0.35">
      <c r="A19" s="420">
        <v>11</v>
      </c>
      <c r="B19" s="1026" t="s">
        <v>1421</v>
      </c>
      <c r="C19" s="1319" t="s">
        <v>1496</v>
      </c>
      <c r="D19" s="600"/>
      <c r="E19" s="230"/>
      <c r="F19" s="230"/>
      <c r="G19" s="231"/>
      <c r="H19" s="231"/>
      <c r="I19" s="231"/>
      <c r="J19" s="231"/>
      <c r="K19" s="232"/>
      <c r="L19" s="230"/>
      <c r="M19" s="230"/>
      <c r="N19" s="230"/>
      <c r="O19" s="231"/>
      <c r="P19" s="231"/>
      <c r="Q19" s="231"/>
      <c r="R19" s="231"/>
      <c r="S19" s="231"/>
      <c r="T19" s="229"/>
      <c r="U19" s="230"/>
      <c r="V19" s="230"/>
      <c r="W19" s="231"/>
      <c r="X19" s="231"/>
      <c r="Y19" s="231"/>
      <c r="Z19" s="231"/>
      <c r="AA19" s="232"/>
      <c r="AB19" s="230"/>
      <c r="AC19" s="230"/>
      <c r="AD19" s="230"/>
      <c r="AE19" s="231"/>
      <c r="AF19" s="231"/>
      <c r="AG19" s="231"/>
      <c r="AH19" s="231"/>
      <c r="AI19" s="231"/>
      <c r="AJ19" s="229"/>
      <c r="AK19" s="230"/>
      <c r="AL19" s="230"/>
      <c r="AM19" s="231"/>
      <c r="AN19" s="231"/>
      <c r="AO19" s="231"/>
      <c r="AP19" s="231"/>
      <c r="AQ19" s="233"/>
      <c r="AR19" s="229"/>
      <c r="AS19" s="231"/>
      <c r="AT19" s="231"/>
      <c r="AU19" s="231"/>
      <c r="AV19" s="230"/>
      <c r="AW19" s="231"/>
      <c r="AX19" s="231"/>
      <c r="AY19" s="232"/>
      <c r="AZ19" s="230"/>
      <c r="BA19" s="231"/>
      <c r="BB19" s="231"/>
      <c r="BC19" s="233"/>
      <c r="BD19" s="233"/>
      <c r="BE19" s="421">
        <v>11</v>
      </c>
      <c r="BF19" s="612"/>
    </row>
    <row r="20" spans="1:58" ht="21.2" customHeight="1" x14ac:dyDescent="0.35">
      <c r="A20" s="420">
        <v>12</v>
      </c>
      <c r="B20" s="1018" t="s">
        <v>1460</v>
      </c>
      <c r="C20" s="1155" t="s">
        <v>1497</v>
      </c>
      <c r="D20" s="600"/>
      <c r="E20" s="230"/>
      <c r="F20" s="230"/>
      <c r="G20" s="231"/>
      <c r="H20" s="231"/>
      <c r="I20" s="231"/>
      <c r="J20" s="231"/>
      <c r="K20" s="232"/>
      <c r="L20" s="230"/>
      <c r="M20" s="230"/>
      <c r="N20" s="230"/>
      <c r="O20" s="231"/>
      <c r="P20" s="231"/>
      <c r="Q20" s="231"/>
      <c r="R20" s="231"/>
      <c r="S20" s="231"/>
      <c r="T20" s="229"/>
      <c r="U20" s="230"/>
      <c r="V20" s="230"/>
      <c r="W20" s="231"/>
      <c r="X20" s="231"/>
      <c r="Y20" s="231"/>
      <c r="Z20" s="231"/>
      <c r="AA20" s="232"/>
      <c r="AB20" s="230"/>
      <c r="AC20" s="230"/>
      <c r="AD20" s="230"/>
      <c r="AE20" s="231"/>
      <c r="AF20" s="231"/>
      <c r="AG20" s="231"/>
      <c r="AH20" s="231"/>
      <c r="AI20" s="231"/>
      <c r="AJ20" s="229"/>
      <c r="AK20" s="230"/>
      <c r="AL20" s="230"/>
      <c r="AM20" s="231"/>
      <c r="AN20" s="231"/>
      <c r="AO20" s="231"/>
      <c r="AP20" s="231"/>
      <c r="AQ20" s="233"/>
      <c r="AR20" s="229"/>
      <c r="AS20" s="231"/>
      <c r="AT20" s="231"/>
      <c r="AU20" s="231"/>
      <c r="AV20" s="230"/>
      <c r="AW20" s="231"/>
      <c r="AX20" s="231"/>
      <c r="AY20" s="232"/>
      <c r="AZ20" s="230"/>
      <c r="BA20" s="231"/>
      <c r="BB20" s="231"/>
      <c r="BC20" s="233"/>
      <c r="BD20" s="233"/>
      <c r="BE20" s="421">
        <v>12</v>
      </c>
      <c r="BF20" s="612"/>
    </row>
    <row r="21" spans="1:58" ht="21.2" customHeight="1" x14ac:dyDescent="0.35">
      <c r="A21" s="420">
        <v>13</v>
      </c>
      <c r="B21" s="1149" t="s">
        <v>1438</v>
      </c>
      <c r="C21" s="1320" t="s">
        <v>1498</v>
      </c>
      <c r="D21" s="600"/>
      <c r="E21" s="230"/>
      <c r="F21" s="230"/>
      <c r="G21" s="231"/>
      <c r="H21" s="231"/>
      <c r="I21" s="231"/>
      <c r="J21" s="231"/>
      <c r="K21" s="232"/>
      <c r="L21" s="230"/>
      <c r="M21" s="230"/>
      <c r="N21" s="230"/>
      <c r="O21" s="231"/>
      <c r="P21" s="231"/>
      <c r="Q21" s="231"/>
      <c r="R21" s="231"/>
      <c r="S21" s="231"/>
      <c r="T21" s="229"/>
      <c r="U21" s="230"/>
      <c r="V21" s="230"/>
      <c r="W21" s="231"/>
      <c r="X21" s="231"/>
      <c r="Y21" s="231"/>
      <c r="Z21" s="231"/>
      <c r="AA21" s="232"/>
      <c r="AB21" s="230"/>
      <c r="AC21" s="230"/>
      <c r="AD21" s="230"/>
      <c r="AE21" s="231"/>
      <c r="AF21" s="231"/>
      <c r="AG21" s="231"/>
      <c r="AH21" s="231"/>
      <c r="AI21" s="231"/>
      <c r="AJ21" s="229"/>
      <c r="AK21" s="230"/>
      <c r="AL21" s="230"/>
      <c r="AM21" s="231"/>
      <c r="AN21" s="231"/>
      <c r="AO21" s="231"/>
      <c r="AP21" s="231"/>
      <c r="AQ21" s="233"/>
      <c r="AR21" s="229"/>
      <c r="AS21" s="231"/>
      <c r="AT21" s="231"/>
      <c r="AU21" s="231"/>
      <c r="AV21" s="230"/>
      <c r="AW21" s="231"/>
      <c r="AX21" s="231"/>
      <c r="AY21" s="232"/>
      <c r="AZ21" s="230"/>
      <c r="BA21" s="231"/>
      <c r="BB21" s="231"/>
      <c r="BC21" s="233"/>
      <c r="BD21" s="233"/>
      <c r="BE21" s="421">
        <v>13</v>
      </c>
      <c r="BF21" s="612"/>
    </row>
    <row r="22" spans="1:58" ht="21.2" customHeight="1" x14ac:dyDescent="0.35">
      <c r="A22" s="420">
        <v>14</v>
      </c>
      <c r="B22" s="1026" t="s">
        <v>1439</v>
      </c>
      <c r="C22" s="1319" t="s">
        <v>1499</v>
      </c>
      <c r="D22" s="600"/>
      <c r="E22" s="230"/>
      <c r="F22" s="230"/>
      <c r="G22" s="231"/>
      <c r="H22" s="231"/>
      <c r="I22" s="231"/>
      <c r="J22" s="231"/>
      <c r="K22" s="232"/>
      <c r="L22" s="230"/>
      <c r="M22" s="230"/>
      <c r="N22" s="230"/>
      <c r="O22" s="231"/>
      <c r="P22" s="231"/>
      <c r="Q22" s="231"/>
      <c r="R22" s="231"/>
      <c r="S22" s="231"/>
      <c r="T22" s="229"/>
      <c r="U22" s="230"/>
      <c r="V22" s="230"/>
      <c r="W22" s="231"/>
      <c r="X22" s="231"/>
      <c r="Y22" s="231"/>
      <c r="Z22" s="231"/>
      <c r="AA22" s="232"/>
      <c r="AB22" s="230"/>
      <c r="AC22" s="230"/>
      <c r="AD22" s="230"/>
      <c r="AE22" s="231"/>
      <c r="AF22" s="231"/>
      <c r="AG22" s="231"/>
      <c r="AH22" s="231"/>
      <c r="AI22" s="231"/>
      <c r="AJ22" s="229"/>
      <c r="AK22" s="230"/>
      <c r="AL22" s="230"/>
      <c r="AM22" s="231"/>
      <c r="AN22" s="231"/>
      <c r="AO22" s="231"/>
      <c r="AP22" s="231"/>
      <c r="AQ22" s="233"/>
      <c r="AR22" s="229"/>
      <c r="AS22" s="231"/>
      <c r="AT22" s="231"/>
      <c r="AU22" s="231"/>
      <c r="AV22" s="230"/>
      <c r="AW22" s="231"/>
      <c r="AX22" s="231"/>
      <c r="AY22" s="232"/>
      <c r="AZ22" s="230"/>
      <c r="BA22" s="231"/>
      <c r="BB22" s="231"/>
      <c r="BC22" s="233"/>
      <c r="BD22" s="233"/>
      <c r="BE22" s="421">
        <v>14</v>
      </c>
      <c r="BF22" s="612"/>
    </row>
    <row r="23" spans="1:58" ht="21.2" customHeight="1" x14ac:dyDescent="0.35">
      <c r="A23" s="420">
        <v>15</v>
      </c>
      <c r="B23" s="1149" t="s">
        <v>1458</v>
      </c>
      <c r="C23" s="1320" t="s">
        <v>1500</v>
      </c>
      <c r="D23" s="600"/>
      <c r="E23" s="230"/>
      <c r="F23" s="230"/>
      <c r="G23" s="231"/>
      <c r="H23" s="231"/>
      <c r="I23" s="231"/>
      <c r="J23" s="231"/>
      <c r="K23" s="232"/>
      <c r="L23" s="230"/>
      <c r="M23" s="230"/>
      <c r="N23" s="230"/>
      <c r="O23" s="231"/>
      <c r="P23" s="231"/>
      <c r="Q23" s="231"/>
      <c r="R23" s="231"/>
      <c r="S23" s="231"/>
      <c r="T23" s="229"/>
      <c r="U23" s="230"/>
      <c r="V23" s="230"/>
      <c r="W23" s="231"/>
      <c r="X23" s="231"/>
      <c r="Y23" s="231"/>
      <c r="Z23" s="231"/>
      <c r="AA23" s="232"/>
      <c r="AB23" s="230"/>
      <c r="AC23" s="230"/>
      <c r="AD23" s="230"/>
      <c r="AE23" s="231"/>
      <c r="AF23" s="231"/>
      <c r="AG23" s="231"/>
      <c r="AH23" s="231"/>
      <c r="AI23" s="231"/>
      <c r="AJ23" s="229"/>
      <c r="AK23" s="230"/>
      <c r="AL23" s="230"/>
      <c r="AM23" s="231"/>
      <c r="AN23" s="231"/>
      <c r="AO23" s="231"/>
      <c r="AP23" s="231"/>
      <c r="AQ23" s="233"/>
      <c r="AR23" s="229"/>
      <c r="AS23" s="231"/>
      <c r="AT23" s="231"/>
      <c r="AU23" s="231"/>
      <c r="AV23" s="230"/>
      <c r="AW23" s="231"/>
      <c r="AX23" s="231"/>
      <c r="AY23" s="232"/>
      <c r="AZ23" s="230"/>
      <c r="BA23" s="231"/>
      <c r="BB23" s="231"/>
      <c r="BC23" s="233"/>
      <c r="BD23" s="233"/>
      <c r="BE23" s="421">
        <v>15</v>
      </c>
      <c r="BF23" s="612"/>
    </row>
    <row r="24" spans="1:58" ht="21.2" customHeight="1" x14ac:dyDescent="0.35">
      <c r="A24" s="420">
        <v>16</v>
      </c>
      <c r="B24" s="1026" t="s">
        <v>1424</v>
      </c>
      <c r="C24" s="1319" t="s">
        <v>1501</v>
      </c>
      <c r="D24" s="600"/>
      <c r="E24" s="230"/>
      <c r="F24" s="230"/>
      <c r="G24" s="231"/>
      <c r="H24" s="231"/>
      <c r="I24" s="231"/>
      <c r="J24" s="231"/>
      <c r="K24" s="232"/>
      <c r="L24" s="230"/>
      <c r="M24" s="230"/>
      <c r="N24" s="230"/>
      <c r="O24" s="231"/>
      <c r="P24" s="231"/>
      <c r="Q24" s="231"/>
      <c r="R24" s="231"/>
      <c r="S24" s="231"/>
      <c r="T24" s="229"/>
      <c r="U24" s="230"/>
      <c r="V24" s="230"/>
      <c r="W24" s="231"/>
      <c r="X24" s="231"/>
      <c r="Y24" s="231"/>
      <c r="Z24" s="231"/>
      <c r="AA24" s="232"/>
      <c r="AB24" s="230"/>
      <c r="AC24" s="230"/>
      <c r="AD24" s="230"/>
      <c r="AE24" s="231"/>
      <c r="AF24" s="231"/>
      <c r="AG24" s="231"/>
      <c r="AH24" s="231"/>
      <c r="AI24" s="231"/>
      <c r="AJ24" s="229"/>
      <c r="AK24" s="230"/>
      <c r="AL24" s="230"/>
      <c r="AM24" s="231"/>
      <c r="AN24" s="231"/>
      <c r="AO24" s="231"/>
      <c r="AP24" s="231"/>
      <c r="AQ24" s="233"/>
      <c r="AR24" s="229"/>
      <c r="AS24" s="231"/>
      <c r="AT24" s="231"/>
      <c r="AU24" s="231"/>
      <c r="AV24" s="230"/>
      <c r="AW24" s="231"/>
      <c r="AX24" s="231"/>
      <c r="AY24" s="232"/>
      <c r="AZ24" s="230"/>
      <c r="BA24" s="231"/>
      <c r="BB24" s="231"/>
      <c r="BC24" s="233"/>
      <c r="BD24" s="233"/>
      <c r="BE24" s="421">
        <v>16</v>
      </c>
      <c r="BF24" s="612"/>
    </row>
    <row r="25" spans="1:58" ht="21.2" customHeight="1" x14ac:dyDescent="0.35">
      <c r="A25" s="420">
        <v>17</v>
      </c>
      <c r="B25" s="1026" t="s">
        <v>1441</v>
      </c>
      <c r="C25" s="1319" t="s">
        <v>1502</v>
      </c>
      <c r="D25" s="600"/>
      <c r="E25" s="230"/>
      <c r="F25" s="230"/>
      <c r="G25" s="231"/>
      <c r="H25" s="231"/>
      <c r="I25" s="231"/>
      <c r="J25" s="231"/>
      <c r="K25" s="232"/>
      <c r="L25" s="230"/>
      <c r="M25" s="230"/>
      <c r="N25" s="230"/>
      <c r="O25" s="231"/>
      <c r="P25" s="231"/>
      <c r="Q25" s="231"/>
      <c r="R25" s="231"/>
      <c r="S25" s="231"/>
      <c r="T25" s="229"/>
      <c r="U25" s="230"/>
      <c r="V25" s="230"/>
      <c r="W25" s="231"/>
      <c r="X25" s="231"/>
      <c r="Y25" s="231"/>
      <c r="Z25" s="231"/>
      <c r="AA25" s="232"/>
      <c r="AB25" s="230"/>
      <c r="AC25" s="230"/>
      <c r="AD25" s="230"/>
      <c r="AE25" s="231"/>
      <c r="AF25" s="231"/>
      <c r="AG25" s="231"/>
      <c r="AH25" s="231"/>
      <c r="AI25" s="231"/>
      <c r="AJ25" s="229"/>
      <c r="AK25" s="230"/>
      <c r="AL25" s="230"/>
      <c r="AM25" s="231"/>
      <c r="AN25" s="231"/>
      <c r="AO25" s="231"/>
      <c r="AP25" s="231"/>
      <c r="AQ25" s="233"/>
      <c r="AR25" s="229"/>
      <c r="AS25" s="231"/>
      <c r="AT25" s="231"/>
      <c r="AU25" s="231"/>
      <c r="AV25" s="230"/>
      <c r="AW25" s="231"/>
      <c r="AX25" s="231"/>
      <c r="AY25" s="232"/>
      <c r="AZ25" s="230"/>
      <c r="BA25" s="231"/>
      <c r="BB25" s="231"/>
      <c r="BC25" s="233"/>
      <c r="BD25" s="233"/>
      <c r="BE25" s="421">
        <v>17</v>
      </c>
      <c r="BF25" s="612"/>
    </row>
    <row r="26" spans="1:58" ht="21.2" customHeight="1" x14ac:dyDescent="0.35">
      <c r="A26" s="640">
        <v>18</v>
      </c>
      <c r="B26" s="1149" t="s">
        <v>1426</v>
      </c>
      <c r="C26" s="1320" t="s">
        <v>1503</v>
      </c>
      <c r="D26" s="600"/>
      <c r="E26" s="230"/>
      <c r="F26" s="230"/>
      <c r="G26" s="231"/>
      <c r="H26" s="231"/>
      <c r="I26" s="231"/>
      <c r="J26" s="231"/>
      <c r="K26" s="232"/>
      <c r="L26" s="230"/>
      <c r="M26" s="230"/>
      <c r="N26" s="230"/>
      <c r="O26" s="231"/>
      <c r="P26" s="231"/>
      <c r="Q26" s="231"/>
      <c r="R26" s="231"/>
      <c r="S26" s="231"/>
      <c r="T26" s="229"/>
      <c r="U26" s="230"/>
      <c r="V26" s="230"/>
      <c r="W26" s="231"/>
      <c r="X26" s="231"/>
      <c r="Y26" s="231"/>
      <c r="Z26" s="231"/>
      <c r="AA26" s="232"/>
      <c r="AB26" s="230"/>
      <c r="AC26" s="230"/>
      <c r="AD26" s="230"/>
      <c r="AE26" s="231"/>
      <c r="AF26" s="231"/>
      <c r="AG26" s="231"/>
      <c r="AH26" s="231"/>
      <c r="AI26" s="231"/>
      <c r="AJ26" s="229"/>
      <c r="AK26" s="230"/>
      <c r="AL26" s="230"/>
      <c r="AM26" s="231"/>
      <c r="AN26" s="231"/>
      <c r="AO26" s="231"/>
      <c r="AP26" s="231"/>
      <c r="AQ26" s="233"/>
      <c r="AR26" s="229"/>
      <c r="AS26" s="231"/>
      <c r="AT26" s="231"/>
      <c r="AU26" s="231"/>
      <c r="AV26" s="230"/>
      <c r="AW26" s="231"/>
      <c r="AX26" s="231"/>
      <c r="AY26" s="232"/>
      <c r="AZ26" s="230"/>
      <c r="BA26" s="231"/>
      <c r="BB26" s="231"/>
      <c r="BC26" s="233"/>
      <c r="BD26" s="233"/>
      <c r="BE26" s="421">
        <v>18</v>
      </c>
      <c r="BF26" s="612"/>
    </row>
    <row r="27" spans="1:58" ht="21.2" customHeight="1" x14ac:dyDescent="0.35">
      <c r="A27" s="420">
        <v>19</v>
      </c>
      <c r="B27" s="1026" t="s">
        <v>1427</v>
      </c>
      <c r="C27" s="1319" t="s">
        <v>1504</v>
      </c>
      <c r="D27" s="600"/>
      <c r="E27" s="230"/>
      <c r="F27" s="230"/>
      <c r="G27" s="231"/>
      <c r="H27" s="231"/>
      <c r="I27" s="231"/>
      <c r="J27" s="231"/>
      <c r="K27" s="232"/>
      <c r="L27" s="230"/>
      <c r="M27" s="230"/>
      <c r="N27" s="230"/>
      <c r="O27" s="231"/>
      <c r="P27" s="231"/>
      <c r="Q27" s="231"/>
      <c r="R27" s="231"/>
      <c r="S27" s="231"/>
      <c r="T27" s="229"/>
      <c r="U27" s="230"/>
      <c r="V27" s="230"/>
      <c r="W27" s="231"/>
      <c r="X27" s="231"/>
      <c r="Y27" s="231"/>
      <c r="Z27" s="231"/>
      <c r="AA27" s="232"/>
      <c r="AB27" s="230"/>
      <c r="AC27" s="230"/>
      <c r="AD27" s="230"/>
      <c r="AE27" s="231"/>
      <c r="AF27" s="231"/>
      <c r="AG27" s="231"/>
      <c r="AH27" s="231"/>
      <c r="AI27" s="231"/>
      <c r="AJ27" s="229"/>
      <c r="AK27" s="230"/>
      <c r="AL27" s="230"/>
      <c r="AM27" s="231"/>
      <c r="AN27" s="231"/>
      <c r="AO27" s="231"/>
      <c r="AP27" s="231"/>
      <c r="AQ27" s="233"/>
      <c r="AR27" s="229"/>
      <c r="AS27" s="231"/>
      <c r="AT27" s="231"/>
      <c r="AU27" s="231"/>
      <c r="AV27" s="230"/>
      <c r="AW27" s="231"/>
      <c r="AX27" s="231"/>
      <c r="AY27" s="232"/>
      <c r="AZ27" s="230"/>
      <c r="BA27" s="231"/>
      <c r="BB27" s="231"/>
      <c r="BC27" s="233"/>
      <c r="BD27" s="233"/>
      <c r="BE27" s="421">
        <v>19</v>
      </c>
      <c r="BF27" s="612"/>
    </row>
    <row r="28" spans="1:58" ht="21.2" customHeight="1" x14ac:dyDescent="0.35">
      <c r="A28" s="420">
        <v>20</v>
      </c>
      <c r="B28" s="1145" t="s">
        <v>1447</v>
      </c>
      <c r="C28" s="1321" t="s">
        <v>1505</v>
      </c>
      <c r="D28" s="600"/>
      <c r="E28" s="230"/>
      <c r="F28" s="230"/>
      <c r="G28" s="231"/>
      <c r="H28" s="231"/>
      <c r="I28" s="231"/>
      <c r="J28" s="231"/>
      <c r="K28" s="232"/>
      <c r="L28" s="230"/>
      <c r="M28" s="230"/>
      <c r="N28" s="230"/>
      <c r="O28" s="231"/>
      <c r="P28" s="231"/>
      <c r="Q28" s="231"/>
      <c r="R28" s="231"/>
      <c r="S28" s="231"/>
      <c r="T28" s="229"/>
      <c r="U28" s="230"/>
      <c r="V28" s="230"/>
      <c r="W28" s="231"/>
      <c r="X28" s="231"/>
      <c r="Y28" s="231"/>
      <c r="Z28" s="231"/>
      <c r="AA28" s="232"/>
      <c r="AB28" s="230"/>
      <c r="AC28" s="230"/>
      <c r="AD28" s="230"/>
      <c r="AE28" s="231"/>
      <c r="AF28" s="231"/>
      <c r="AG28" s="231"/>
      <c r="AH28" s="231"/>
      <c r="AI28" s="231"/>
      <c r="AJ28" s="229"/>
      <c r="AK28" s="230"/>
      <c r="AL28" s="230"/>
      <c r="AM28" s="231"/>
      <c r="AN28" s="231"/>
      <c r="AO28" s="231"/>
      <c r="AP28" s="231"/>
      <c r="AQ28" s="233"/>
      <c r="AR28" s="229"/>
      <c r="AS28" s="231"/>
      <c r="AT28" s="231"/>
      <c r="AU28" s="231"/>
      <c r="AV28" s="230"/>
      <c r="AW28" s="231"/>
      <c r="AX28" s="231"/>
      <c r="AY28" s="232"/>
      <c r="AZ28" s="230"/>
      <c r="BA28" s="231"/>
      <c r="BB28" s="231"/>
      <c r="BC28" s="233"/>
      <c r="BD28" s="233"/>
      <c r="BE28" s="421">
        <v>20</v>
      </c>
      <c r="BF28" s="612"/>
    </row>
    <row r="29" spans="1:58" ht="21.2" customHeight="1" x14ac:dyDescent="0.35">
      <c r="A29" s="420">
        <v>21</v>
      </c>
      <c r="B29" s="1150" t="s">
        <v>1433</v>
      </c>
      <c r="C29" s="1322" t="s">
        <v>1506</v>
      </c>
      <c r="D29" s="600"/>
      <c r="E29" s="230"/>
      <c r="F29" s="230"/>
      <c r="G29" s="231"/>
      <c r="H29" s="231"/>
      <c r="I29" s="231"/>
      <c r="J29" s="231"/>
      <c r="K29" s="232"/>
      <c r="L29" s="230"/>
      <c r="M29" s="230"/>
      <c r="N29" s="230"/>
      <c r="O29" s="231"/>
      <c r="P29" s="231"/>
      <c r="Q29" s="231"/>
      <c r="R29" s="231"/>
      <c r="S29" s="231"/>
      <c r="T29" s="229"/>
      <c r="U29" s="230"/>
      <c r="V29" s="230"/>
      <c r="W29" s="231"/>
      <c r="X29" s="231"/>
      <c r="Y29" s="231"/>
      <c r="Z29" s="231"/>
      <c r="AA29" s="232"/>
      <c r="AB29" s="230"/>
      <c r="AC29" s="230"/>
      <c r="AD29" s="230"/>
      <c r="AE29" s="231"/>
      <c r="AF29" s="231"/>
      <c r="AG29" s="231"/>
      <c r="AH29" s="231"/>
      <c r="AI29" s="231"/>
      <c r="AJ29" s="229"/>
      <c r="AK29" s="230"/>
      <c r="AL29" s="230"/>
      <c r="AM29" s="231"/>
      <c r="AN29" s="231"/>
      <c r="AO29" s="231"/>
      <c r="AP29" s="231"/>
      <c r="AQ29" s="233"/>
      <c r="AR29" s="229"/>
      <c r="AS29" s="231"/>
      <c r="AT29" s="231"/>
      <c r="AU29" s="231"/>
      <c r="AV29" s="230"/>
      <c r="AW29" s="231"/>
      <c r="AX29" s="231"/>
      <c r="AY29" s="232"/>
      <c r="AZ29" s="230"/>
      <c r="BA29" s="231"/>
      <c r="BB29" s="231"/>
      <c r="BC29" s="233"/>
      <c r="BD29" s="233"/>
      <c r="BE29" s="421">
        <v>21</v>
      </c>
      <c r="BF29" s="612"/>
    </row>
    <row r="30" spans="1:58" ht="21.2" customHeight="1" x14ac:dyDescent="0.35">
      <c r="A30" s="640">
        <v>22</v>
      </c>
      <c r="B30" s="1025" t="s">
        <v>1808</v>
      </c>
      <c r="C30" s="1357" t="s">
        <v>1809</v>
      </c>
      <c r="D30" s="600"/>
      <c r="E30" s="230"/>
      <c r="F30" s="230"/>
      <c r="G30" s="231"/>
      <c r="H30" s="231"/>
      <c r="I30" s="231"/>
      <c r="J30" s="231"/>
      <c r="K30" s="232"/>
      <c r="L30" s="230"/>
      <c r="M30" s="230"/>
      <c r="N30" s="230"/>
      <c r="O30" s="231"/>
      <c r="P30" s="231"/>
      <c r="Q30" s="231"/>
      <c r="R30" s="231"/>
      <c r="S30" s="231"/>
      <c r="T30" s="229"/>
      <c r="U30" s="230"/>
      <c r="V30" s="230"/>
      <c r="W30" s="231"/>
      <c r="X30" s="231"/>
      <c r="Y30" s="231"/>
      <c r="Z30" s="231"/>
      <c r="AA30" s="232"/>
      <c r="AB30" s="230"/>
      <c r="AC30" s="230"/>
      <c r="AD30" s="230"/>
      <c r="AE30" s="231"/>
      <c r="AF30" s="231"/>
      <c r="AG30" s="231"/>
      <c r="AH30" s="231"/>
      <c r="AI30" s="231"/>
      <c r="AJ30" s="229"/>
      <c r="AK30" s="230"/>
      <c r="AL30" s="230"/>
      <c r="AM30" s="231"/>
      <c r="AN30" s="231"/>
      <c r="AO30" s="231"/>
      <c r="AP30" s="231"/>
      <c r="AQ30" s="233"/>
      <c r="AR30" s="229"/>
      <c r="AS30" s="231"/>
      <c r="AT30" s="231"/>
      <c r="AU30" s="231"/>
      <c r="AV30" s="230"/>
      <c r="AW30" s="231"/>
      <c r="AX30" s="231"/>
      <c r="AY30" s="232"/>
      <c r="AZ30" s="230"/>
      <c r="BA30" s="231"/>
      <c r="BB30" s="231"/>
      <c r="BC30" s="233"/>
      <c r="BD30" s="233"/>
      <c r="BE30" s="421">
        <v>22</v>
      </c>
      <c r="BF30" s="612"/>
    </row>
    <row r="31" spans="1:58" ht="21.2" customHeight="1" x14ac:dyDescent="0.35">
      <c r="A31" s="640">
        <v>23</v>
      </c>
      <c r="B31" s="1025" t="s">
        <v>1459</v>
      </c>
      <c r="C31" s="1357" t="s">
        <v>1507</v>
      </c>
      <c r="D31" s="600"/>
      <c r="E31" s="230"/>
      <c r="F31" s="230"/>
      <c r="G31" s="231"/>
      <c r="H31" s="231"/>
      <c r="I31" s="231"/>
      <c r="J31" s="231"/>
      <c r="K31" s="232"/>
      <c r="L31" s="230"/>
      <c r="M31" s="230"/>
      <c r="N31" s="230"/>
      <c r="O31" s="231"/>
      <c r="P31" s="231"/>
      <c r="Q31" s="231"/>
      <c r="R31" s="231"/>
      <c r="S31" s="231"/>
      <c r="T31" s="229"/>
      <c r="U31" s="230"/>
      <c r="V31" s="230"/>
      <c r="W31" s="231"/>
      <c r="X31" s="231"/>
      <c r="Y31" s="231"/>
      <c r="Z31" s="231"/>
      <c r="AA31" s="232"/>
      <c r="AB31" s="230"/>
      <c r="AC31" s="230"/>
      <c r="AD31" s="230"/>
      <c r="AE31" s="231"/>
      <c r="AF31" s="231"/>
      <c r="AG31" s="231"/>
      <c r="AH31" s="231"/>
      <c r="AI31" s="231"/>
      <c r="AJ31" s="229"/>
      <c r="AK31" s="230"/>
      <c r="AL31" s="230"/>
      <c r="AM31" s="231"/>
      <c r="AN31" s="231"/>
      <c r="AO31" s="231"/>
      <c r="AP31" s="231"/>
      <c r="AQ31" s="233"/>
      <c r="AR31" s="229"/>
      <c r="AS31" s="231"/>
      <c r="AT31" s="231"/>
      <c r="AU31" s="231"/>
      <c r="AV31" s="230"/>
      <c r="AW31" s="231"/>
      <c r="AX31" s="231"/>
      <c r="AY31" s="232"/>
      <c r="AZ31" s="230"/>
      <c r="BA31" s="231"/>
      <c r="BB31" s="231"/>
      <c r="BC31" s="233"/>
      <c r="BD31" s="233"/>
      <c r="BE31" s="421">
        <v>23</v>
      </c>
      <c r="BF31" s="612"/>
    </row>
    <row r="32" spans="1:58" ht="21.2" customHeight="1" x14ac:dyDescent="0.35">
      <c r="A32" s="640">
        <v>24</v>
      </c>
      <c r="B32" s="1151" t="s">
        <v>1448</v>
      </c>
      <c r="C32" s="1152" t="s">
        <v>1508</v>
      </c>
      <c r="D32" s="600"/>
      <c r="E32" s="230"/>
      <c r="F32" s="230"/>
      <c r="G32" s="231"/>
      <c r="H32" s="231"/>
      <c r="I32" s="231"/>
      <c r="J32" s="231"/>
      <c r="K32" s="232"/>
      <c r="L32" s="230"/>
      <c r="M32" s="230"/>
      <c r="N32" s="230"/>
      <c r="O32" s="231"/>
      <c r="P32" s="231"/>
      <c r="Q32" s="231"/>
      <c r="R32" s="231"/>
      <c r="S32" s="231"/>
      <c r="T32" s="229"/>
      <c r="U32" s="230"/>
      <c r="V32" s="230"/>
      <c r="W32" s="231"/>
      <c r="X32" s="231"/>
      <c r="Y32" s="231"/>
      <c r="Z32" s="231"/>
      <c r="AA32" s="232"/>
      <c r="AB32" s="230"/>
      <c r="AC32" s="230"/>
      <c r="AD32" s="230"/>
      <c r="AE32" s="231"/>
      <c r="AF32" s="231"/>
      <c r="AG32" s="231"/>
      <c r="AH32" s="231"/>
      <c r="AI32" s="231"/>
      <c r="AJ32" s="229"/>
      <c r="AK32" s="230"/>
      <c r="AL32" s="230"/>
      <c r="AM32" s="231"/>
      <c r="AN32" s="231"/>
      <c r="AO32" s="231"/>
      <c r="AP32" s="231"/>
      <c r="AQ32" s="233"/>
      <c r="AR32" s="229"/>
      <c r="AS32" s="231"/>
      <c r="AT32" s="231"/>
      <c r="AU32" s="231"/>
      <c r="AV32" s="230"/>
      <c r="AW32" s="231"/>
      <c r="AX32" s="231"/>
      <c r="AY32" s="232"/>
      <c r="AZ32" s="230"/>
      <c r="BA32" s="231"/>
      <c r="BB32" s="231"/>
      <c r="BC32" s="233"/>
      <c r="BD32" s="233"/>
      <c r="BE32" s="421">
        <v>24</v>
      </c>
      <c r="BF32" s="612"/>
    </row>
    <row r="33" spans="1:58" ht="21.2" customHeight="1" x14ac:dyDescent="0.2">
      <c r="A33" s="640">
        <v>25</v>
      </c>
      <c r="B33" s="1023"/>
      <c r="C33" s="1024"/>
      <c r="D33" s="642"/>
      <c r="E33" s="643"/>
      <c r="F33" s="643"/>
      <c r="G33" s="644"/>
      <c r="H33" s="644"/>
      <c r="I33" s="231"/>
      <c r="J33" s="231"/>
      <c r="K33" s="232"/>
      <c r="L33" s="230"/>
      <c r="M33" s="230"/>
      <c r="N33" s="230"/>
      <c r="O33" s="231"/>
      <c r="P33" s="231"/>
      <c r="Q33" s="231"/>
      <c r="R33" s="231"/>
      <c r="S33" s="231"/>
      <c r="T33" s="229"/>
      <c r="U33" s="230"/>
      <c r="V33" s="230"/>
      <c r="W33" s="231"/>
      <c r="X33" s="231"/>
      <c r="Y33" s="231"/>
      <c r="Z33" s="231"/>
      <c r="AA33" s="232"/>
      <c r="AB33" s="230"/>
      <c r="AC33" s="230"/>
      <c r="AD33" s="230"/>
      <c r="AE33" s="231"/>
      <c r="AF33" s="231"/>
      <c r="AG33" s="231"/>
      <c r="AH33" s="231"/>
      <c r="AI33" s="231"/>
      <c r="AJ33" s="229"/>
      <c r="AK33" s="230"/>
      <c r="AL33" s="230"/>
      <c r="AM33" s="231"/>
      <c r="AN33" s="231"/>
      <c r="AO33" s="231"/>
      <c r="AP33" s="231"/>
      <c r="AQ33" s="233"/>
      <c r="AR33" s="229"/>
      <c r="AS33" s="231"/>
      <c r="AT33" s="231"/>
      <c r="AU33" s="231"/>
      <c r="AV33" s="230"/>
      <c r="AW33" s="231"/>
      <c r="AX33" s="231"/>
      <c r="AY33" s="232"/>
      <c r="AZ33" s="230"/>
      <c r="BA33" s="231"/>
      <c r="BB33" s="231"/>
      <c r="BC33" s="233"/>
      <c r="BD33" s="233"/>
      <c r="BE33" s="421">
        <v>25</v>
      </c>
      <c r="BF33" s="612"/>
    </row>
    <row r="34" spans="1:58" ht="21.2" customHeight="1" x14ac:dyDescent="0.2">
      <c r="A34" s="640">
        <v>26</v>
      </c>
      <c r="B34" s="1011"/>
      <c r="C34" s="696"/>
      <c r="D34" s="642"/>
      <c r="E34" s="643"/>
      <c r="F34" s="643"/>
      <c r="G34" s="644"/>
      <c r="H34" s="644"/>
      <c r="I34" s="644"/>
      <c r="J34" s="231"/>
      <c r="K34" s="232"/>
      <c r="L34" s="230"/>
      <c r="M34" s="230"/>
      <c r="N34" s="230"/>
      <c r="O34" s="231"/>
      <c r="P34" s="231"/>
      <c r="Q34" s="231"/>
      <c r="R34" s="231"/>
      <c r="S34" s="231"/>
      <c r="T34" s="229"/>
      <c r="U34" s="230"/>
      <c r="V34" s="230"/>
      <c r="W34" s="231"/>
      <c r="X34" s="231"/>
      <c r="Y34" s="231"/>
      <c r="Z34" s="231"/>
      <c r="AA34" s="232"/>
      <c r="AB34" s="230"/>
      <c r="AC34" s="230"/>
      <c r="AD34" s="230"/>
      <c r="AE34" s="231"/>
      <c r="AF34" s="231"/>
      <c r="AG34" s="231"/>
      <c r="AH34" s="231"/>
      <c r="AI34" s="231"/>
      <c r="AJ34" s="229"/>
      <c r="AK34" s="230"/>
      <c r="AL34" s="230"/>
      <c r="AM34" s="231"/>
      <c r="AN34" s="231"/>
      <c r="AO34" s="231"/>
      <c r="AP34" s="231"/>
      <c r="AQ34" s="233"/>
      <c r="AR34" s="229"/>
      <c r="AS34" s="231"/>
      <c r="AT34" s="231"/>
      <c r="AU34" s="231"/>
      <c r="AV34" s="230"/>
      <c r="AW34" s="231"/>
      <c r="AX34" s="231"/>
      <c r="AY34" s="232"/>
      <c r="AZ34" s="230"/>
      <c r="BA34" s="231"/>
      <c r="BB34" s="231"/>
      <c r="BC34" s="233"/>
      <c r="BD34" s="233"/>
      <c r="BE34" s="421">
        <v>26</v>
      </c>
      <c r="BF34" s="612"/>
    </row>
    <row r="35" spans="1:58" ht="21.2" customHeight="1" x14ac:dyDescent="0.2">
      <c r="A35" s="640">
        <v>27</v>
      </c>
      <c r="B35" s="655"/>
      <c r="C35" s="654"/>
      <c r="D35" s="642"/>
      <c r="E35" s="643"/>
      <c r="F35" s="643"/>
      <c r="G35" s="644"/>
      <c r="H35" s="644"/>
      <c r="I35" s="644"/>
      <c r="J35" s="231"/>
      <c r="K35" s="232"/>
      <c r="L35" s="230"/>
      <c r="M35" s="230"/>
      <c r="N35" s="230"/>
      <c r="O35" s="231"/>
      <c r="P35" s="231"/>
      <c r="Q35" s="231"/>
      <c r="R35" s="231"/>
      <c r="S35" s="231"/>
      <c r="T35" s="229"/>
      <c r="U35" s="230"/>
      <c r="V35" s="230"/>
      <c r="W35" s="231"/>
      <c r="X35" s="231"/>
      <c r="Y35" s="231"/>
      <c r="Z35" s="231"/>
      <c r="AA35" s="232"/>
      <c r="AB35" s="230"/>
      <c r="AC35" s="230"/>
      <c r="AD35" s="230"/>
      <c r="AE35" s="231"/>
      <c r="AF35" s="231"/>
      <c r="AG35" s="231"/>
      <c r="AH35" s="231"/>
      <c r="AI35" s="231"/>
      <c r="AJ35" s="229"/>
      <c r="AK35" s="230"/>
      <c r="AL35" s="230"/>
      <c r="AM35" s="231"/>
      <c r="AN35" s="231"/>
      <c r="AO35" s="231"/>
      <c r="AP35" s="231"/>
      <c r="AQ35" s="233"/>
      <c r="AR35" s="229"/>
      <c r="AS35" s="231"/>
      <c r="AT35" s="231"/>
      <c r="AU35" s="231"/>
      <c r="AV35" s="230"/>
      <c r="AW35" s="231"/>
      <c r="AX35" s="231"/>
      <c r="AY35" s="232"/>
      <c r="AZ35" s="230"/>
      <c r="BA35" s="231"/>
      <c r="BB35" s="231"/>
      <c r="BC35" s="233"/>
      <c r="BD35" s="233"/>
      <c r="BE35" s="421">
        <v>27</v>
      </c>
      <c r="BF35" s="612"/>
    </row>
    <row r="36" spans="1:58" ht="21.2" customHeight="1" x14ac:dyDescent="0.2">
      <c r="A36" s="640">
        <v>28</v>
      </c>
      <c r="B36" s="645"/>
      <c r="C36" s="641"/>
      <c r="D36" s="642"/>
      <c r="E36" s="643"/>
      <c r="F36" s="643"/>
      <c r="G36" s="644"/>
      <c r="H36" s="644"/>
      <c r="I36" s="644"/>
      <c r="J36" s="231"/>
      <c r="K36" s="232"/>
      <c r="L36" s="230"/>
      <c r="M36" s="230"/>
      <c r="N36" s="230"/>
      <c r="O36" s="231"/>
      <c r="P36" s="231"/>
      <c r="Q36" s="231"/>
      <c r="R36" s="231"/>
      <c r="S36" s="231"/>
      <c r="T36" s="229"/>
      <c r="U36" s="230"/>
      <c r="V36" s="230"/>
      <c r="W36" s="231"/>
      <c r="X36" s="231"/>
      <c r="Y36" s="231"/>
      <c r="Z36" s="231"/>
      <c r="AA36" s="232"/>
      <c r="AB36" s="230"/>
      <c r="AC36" s="230"/>
      <c r="AD36" s="230"/>
      <c r="AE36" s="231"/>
      <c r="AF36" s="231"/>
      <c r="AG36" s="231"/>
      <c r="AH36" s="231"/>
      <c r="AI36" s="231"/>
      <c r="AJ36" s="229"/>
      <c r="AK36" s="230"/>
      <c r="AL36" s="230"/>
      <c r="AM36" s="231"/>
      <c r="AN36" s="231"/>
      <c r="AO36" s="231"/>
      <c r="AP36" s="231"/>
      <c r="AQ36" s="233"/>
      <c r="AR36" s="229"/>
      <c r="AS36" s="231"/>
      <c r="AT36" s="231"/>
      <c r="AU36" s="231"/>
      <c r="AV36" s="230"/>
      <c r="AW36" s="231"/>
      <c r="AX36" s="231"/>
      <c r="AY36" s="232"/>
      <c r="AZ36" s="230"/>
      <c r="BA36" s="231"/>
      <c r="BB36" s="231"/>
      <c r="BC36" s="233"/>
      <c r="BD36" s="233"/>
      <c r="BE36" s="421">
        <v>28</v>
      </c>
      <c r="BF36" s="612"/>
    </row>
    <row r="37" spans="1:58" ht="21.2" customHeight="1" x14ac:dyDescent="0.2">
      <c r="A37" s="640">
        <v>29</v>
      </c>
      <c r="B37" s="645"/>
      <c r="C37" s="641"/>
      <c r="D37" s="642"/>
      <c r="E37" s="643"/>
      <c r="F37" s="643"/>
      <c r="G37" s="644"/>
      <c r="H37" s="644"/>
      <c r="I37" s="644"/>
      <c r="J37" s="231"/>
      <c r="K37" s="232"/>
      <c r="L37" s="230"/>
      <c r="M37" s="230"/>
      <c r="N37" s="230"/>
      <c r="O37" s="231"/>
      <c r="P37" s="231"/>
      <c r="Q37" s="231"/>
      <c r="R37" s="231"/>
      <c r="S37" s="231"/>
      <c r="T37" s="229"/>
      <c r="U37" s="230"/>
      <c r="V37" s="230"/>
      <c r="W37" s="231"/>
      <c r="X37" s="231"/>
      <c r="Y37" s="231"/>
      <c r="Z37" s="231"/>
      <c r="AA37" s="232"/>
      <c r="AB37" s="230"/>
      <c r="AC37" s="230"/>
      <c r="AD37" s="230"/>
      <c r="AE37" s="231"/>
      <c r="AF37" s="231"/>
      <c r="AG37" s="231"/>
      <c r="AH37" s="231"/>
      <c r="AI37" s="231"/>
      <c r="AJ37" s="229"/>
      <c r="AK37" s="230"/>
      <c r="AL37" s="230"/>
      <c r="AM37" s="231"/>
      <c r="AN37" s="231"/>
      <c r="AO37" s="231"/>
      <c r="AP37" s="231"/>
      <c r="AQ37" s="233"/>
      <c r="AR37" s="229"/>
      <c r="AS37" s="231"/>
      <c r="AT37" s="231"/>
      <c r="AU37" s="231"/>
      <c r="AV37" s="230"/>
      <c r="AW37" s="231"/>
      <c r="AX37" s="231"/>
      <c r="AY37" s="232"/>
      <c r="AZ37" s="230"/>
      <c r="BA37" s="231"/>
      <c r="BB37" s="231"/>
      <c r="BC37" s="233"/>
      <c r="BD37" s="233"/>
      <c r="BE37" s="421">
        <v>29</v>
      </c>
      <c r="BF37" s="612"/>
    </row>
    <row r="38" spans="1:58" ht="21.2" customHeight="1" thickBot="1" x14ac:dyDescent="0.25">
      <c r="A38" s="422">
        <v>30</v>
      </c>
      <c r="B38" s="621"/>
      <c r="C38" s="618"/>
      <c r="D38" s="36"/>
      <c r="E38" s="27"/>
      <c r="F38" s="27"/>
      <c r="G38" s="23"/>
      <c r="H38" s="23"/>
      <c r="I38" s="23"/>
      <c r="J38" s="16"/>
      <c r="K38" s="21"/>
      <c r="L38" s="26"/>
      <c r="M38" s="26"/>
      <c r="N38" s="26"/>
      <c r="O38" s="16"/>
      <c r="P38" s="16"/>
      <c r="Q38" s="16"/>
      <c r="R38" s="16"/>
      <c r="S38" s="16"/>
      <c r="T38" s="34"/>
      <c r="U38" s="26"/>
      <c r="V38" s="26"/>
      <c r="W38" s="16"/>
      <c r="X38" s="16"/>
      <c r="Y38" s="16"/>
      <c r="Z38" s="16"/>
      <c r="AA38" s="21"/>
      <c r="AB38" s="26"/>
      <c r="AC38" s="26"/>
      <c r="AD38" s="26"/>
      <c r="AE38" s="16"/>
      <c r="AF38" s="16"/>
      <c r="AG38" s="16"/>
      <c r="AH38" s="16"/>
      <c r="AI38" s="16"/>
      <c r="AJ38" s="34"/>
      <c r="AK38" s="26"/>
      <c r="AL38" s="26"/>
      <c r="AM38" s="16"/>
      <c r="AN38" s="16"/>
      <c r="AO38" s="16"/>
      <c r="AP38" s="16"/>
      <c r="AQ38" s="38"/>
      <c r="AR38" s="34"/>
      <c r="AS38" s="16"/>
      <c r="AT38" s="16"/>
      <c r="AU38" s="16"/>
      <c r="AV38" s="26"/>
      <c r="AW38" s="16"/>
      <c r="AX38" s="16"/>
      <c r="AY38" s="21"/>
      <c r="AZ38" s="26"/>
      <c r="BA38" s="16"/>
      <c r="BB38" s="16"/>
      <c r="BC38" s="38"/>
      <c r="BD38" s="38"/>
      <c r="BE38" s="419">
        <v>30</v>
      </c>
    </row>
    <row r="39" spans="1:58" ht="17.100000000000001" customHeight="1" thickTop="1" x14ac:dyDescent="0.2">
      <c r="A39" s="423"/>
      <c r="B39" s="95"/>
      <c r="C39" s="371"/>
      <c r="D39" s="13"/>
      <c r="E39" s="52"/>
      <c r="F39" s="5"/>
      <c r="G39" s="52"/>
      <c r="H39" s="52"/>
      <c r="I39" s="52"/>
      <c r="J39" s="51"/>
      <c r="K39" s="51"/>
      <c r="L39" s="55"/>
      <c r="M39" s="71"/>
      <c r="N39" s="71"/>
      <c r="O39" s="51"/>
      <c r="P39" s="51"/>
      <c r="Q39" s="51"/>
      <c r="R39" s="51"/>
      <c r="S39" s="51"/>
      <c r="T39" s="55"/>
      <c r="U39" s="71"/>
      <c r="V39" s="71"/>
      <c r="W39" s="51"/>
      <c r="X39" s="51"/>
      <c r="Y39" s="51"/>
      <c r="Z39" s="51"/>
      <c r="AA39" s="51"/>
      <c r="AB39" s="55"/>
      <c r="AC39" s="71"/>
      <c r="AD39" s="71"/>
      <c r="AE39" s="51"/>
      <c r="AF39" s="51"/>
      <c r="AG39" s="51"/>
      <c r="AH39" s="51"/>
      <c r="AI39" s="51"/>
      <c r="AJ39" s="55"/>
      <c r="AK39" s="71"/>
      <c r="AL39" s="71"/>
      <c r="AM39" s="51"/>
      <c r="AN39" s="51"/>
      <c r="AO39" s="51"/>
      <c r="AP39" s="51"/>
      <c r="AQ39" s="70"/>
      <c r="AR39" s="55"/>
      <c r="AS39" s="51"/>
      <c r="AT39" s="51"/>
      <c r="AU39" s="51"/>
      <c r="AV39" s="71"/>
      <c r="AW39" s="51"/>
      <c r="AX39" s="51"/>
      <c r="AY39" s="53"/>
      <c r="AZ39" s="55"/>
      <c r="BA39" s="51"/>
      <c r="BB39" s="51"/>
      <c r="BC39" s="70"/>
      <c r="BD39" s="53"/>
      <c r="BE39" s="424"/>
    </row>
    <row r="40" spans="1:58" ht="17.100000000000001" customHeight="1" x14ac:dyDescent="0.25">
      <c r="A40" s="1449" t="s">
        <v>63</v>
      </c>
      <c r="B40" s="1450"/>
      <c r="C40" s="1451"/>
      <c r="D40" s="5"/>
      <c r="E40" s="52"/>
      <c r="F40" s="5"/>
      <c r="G40" s="52"/>
      <c r="H40" s="52"/>
      <c r="I40" s="52"/>
      <c r="J40" s="52"/>
      <c r="K40" s="52"/>
      <c r="L40" s="56"/>
      <c r="M40" s="72"/>
      <c r="N40" s="72"/>
      <c r="O40" s="52"/>
      <c r="P40" s="52"/>
      <c r="Q40" s="52"/>
      <c r="R40" s="52"/>
      <c r="S40" s="52"/>
      <c r="T40" s="56"/>
      <c r="U40" s="72"/>
      <c r="V40" s="72"/>
      <c r="W40" s="52"/>
      <c r="X40" s="52"/>
      <c r="Y40" s="52"/>
      <c r="Z40" s="52"/>
      <c r="AA40" s="52"/>
      <c r="AB40" s="56"/>
      <c r="AC40" s="72"/>
      <c r="AD40" s="72"/>
      <c r="AE40" s="52"/>
      <c r="AF40" s="52"/>
      <c r="AG40" s="52"/>
      <c r="AH40" s="52"/>
      <c r="AI40" s="52"/>
      <c r="AJ40" s="56"/>
      <c r="AK40" s="72"/>
      <c r="AL40" s="72"/>
      <c r="AM40" s="52"/>
      <c r="AN40" s="52"/>
      <c r="AO40" s="52"/>
      <c r="AP40" s="52"/>
      <c r="AQ40" s="10"/>
      <c r="AR40" s="56"/>
      <c r="AS40" s="52"/>
      <c r="AT40" s="52"/>
      <c r="AU40" s="52"/>
      <c r="AV40" s="72"/>
      <c r="AW40" s="52"/>
      <c r="AX40" s="52"/>
      <c r="AY40" s="54"/>
      <c r="AZ40" s="56"/>
      <c r="BA40" s="52"/>
      <c r="BB40" s="52"/>
      <c r="BC40" s="10"/>
      <c r="BD40" s="54"/>
      <c r="BE40" s="425"/>
    </row>
    <row r="41" spans="1:58" ht="17.100000000000001" customHeight="1" x14ac:dyDescent="0.2">
      <c r="A41" s="426"/>
      <c r="B41" s="46"/>
      <c r="C41" s="47"/>
      <c r="D41" s="5"/>
      <c r="E41" s="52"/>
      <c r="F41" s="5"/>
      <c r="G41" s="52"/>
      <c r="H41" s="52"/>
      <c r="I41" s="52"/>
      <c r="J41" s="52"/>
      <c r="K41" s="52"/>
      <c r="L41" s="56"/>
      <c r="M41" s="72"/>
      <c r="N41" s="72"/>
      <c r="O41" s="52"/>
      <c r="P41" s="52"/>
      <c r="Q41" s="52"/>
      <c r="R41" s="52"/>
      <c r="S41" s="52"/>
      <c r="T41" s="56"/>
      <c r="U41" s="72"/>
      <c r="V41" s="72"/>
      <c r="W41" s="52"/>
      <c r="X41" s="52"/>
      <c r="Y41" s="52"/>
      <c r="Z41" s="52"/>
      <c r="AA41" s="52"/>
      <c r="AB41" s="56"/>
      <c r="AC41" s="72"/>
      <c r="AD41" s="72"/>
      <c r="AE41" s="52"/>
      <c r="AF41" s="52"/>
      <c r="AG41" s="52"/>
      <c r="AH41" s="52"/>
      <c r="AI41" s="52"/>
      <c r="AJ41" s="56"/>
      <c r="AK41" s="72"/>
      <c r="AL41" s="72"/>
      <c r="AM41" s="52"/>
      <c r="AN41" s="52"/>
      <c r="AO41" s="52"/>
      <c r="AP41" s="52"/>
      <c r="AQ41" s="10"/>
      <c r="AR41" s="56"/>
      <c r="AS41" s="52"/>
      <c r="AT41" s="52"/>
      <c r="AU41" s="52"/>
      <c r="AV41" s="72"/>
      <c r="AW41" s="52"/>
      <c r="AX41" s="52"/>
      <c r="AY41" s="54"/>
      <c r="AZ41" s="56"/>
      <c r="BA41" s="52"/>
      <c r="BB41" s="52"/>
      <c r="BC41" s="10"/>
      <c r="BD41" s="54"/>
      <c r="BE41" s="425"/>
    </row>
    <row r="42" spans="1:58" ht="17.100000000000001" customHeight="1" x14ac:dyDescent="0.2">
      <c r="A42" s="1452" t="s">
        <v>64</v>
      </c>
      <c r="B42" s="1453"/>
      <c r="C42" s="1454"/>
      <c r="D42" s="48"/>
      <c r="E42" s="30"/>
      <c r="F42" s="49"/>
      <c r="G42" s="30"/>
      <c r="H42" s="30"/>
      <c r="I42" s="30"/>
      <c r="J42" s="30"/>
      <c r="K42" s="30"/>
      <c r="L42" s="35"/>
      <c r="M42" s="29"/>
      <c r="N42" s="29"/>
      <c r="O42" s="30"/>
      <c r="P42" s="30"/>
      <c r="Q42" s="30"/>
      <c r="R42" s="30"/>
      <c r="S42" s="30"/>
      <c r="T42" s="35"/>
      <c r="U42" s="29"/>
      <c r="V42" s="29"/>
      <c r="W42" s="30"/>
      <c r="X42" s="30"/>
      <c r="Y42" s="30"/>
      <c r="Z42" s="30"/>
      <c r="AA42" s="30"/>
      <c r="AB42" s="35"/>
      <c r="AC42" s="29"/>
      <c r="AD42" s="29"/>
      <c r="AE42" s="30"/>
      <c r="AF42" s="30"/>
      <c r="AG42" s="30"/>
      <c r="AH42" s="30"/>
      <c r="AI42" s="30"/>
      <c r="AJ42" s="35"/>
      <c r="AK42" s="29"/>
      <c r="AL42" s="29"/>
      <c r="AM42" s="30"/>
      <c r="AN42" s="30"/>
      <c r="AO42" s="30"/>
      <c r="AP42" s="30"/>
      <c r="AQ42" s="39"/>
      <c r="AR42" s="35"/>
      <c r="AS42" s="30"/>
      <c r="AT42" s="30"/>
      <c r="AU42" s="30"/>
      <c r="AV42" s="29"/>
      <c r="AW42" s="30"/>
      <c r="AX42" s="30"/>
      <c r="AY42" s="31"/>
      <c r="AZ42" s="35"/>
      <c r="BA42" s="30"/>
      <c r="BB42" s="30"/>
      <c r="BC42" s="39"/>
      <c r="BD42" s="31"/>
      <c r="BE42" s="425"/>
    </row>
    <row r="43" spans="1:58" ht="17.100000000000001" customHeight="1" thickBot="1" x14ac:dyDescent="0.25">
      <c r="A43" s="1455"/>
      <c r="B43" s="1456"/>
      <c r="C43" s="1457"/>
      <c r="D43" s="372"/>
      <c r="E43" s="373"/>
      <c r="F43" s="374"/>
      <c r="G43" s="373"/>
      <c r="H43" s="373"/>
      <c r="I43" s="373"/>
      <c r="J43" s="373"/>
      <c r="K43" s="373"/>
      <c r="L43" s="375"/>
      <c r="M43" s="376"/>
      <c r="N43" s="376"/>
      <c r="O43" s="373"/>
      <c r="P43" s="373"/>
      <c r="Q43" s="373"/>
      <c r="R43" s="373"/>
      <c r="S43" s="373"/>
      <c r="T43" s="375"/>
      <c r="U43" s="376"/>
      <c r="V43" s="376"/>
      <c r="W43" s="373"/>
      <c r="X43" s="373"/>
      <c r="Y43" s="373"/>
      <c r="Z43" s="373"/>
      <c r="AA43" s="373"/>
      <c r="AB43" s="375"/>
      <c r="AC43" s="376"/>
      <c r="AD43" s="376"/>
      <c r="AE43" s="373"/>
      <c r="AF43" s="373"/>
      <c r="AG43" s="373"/>
      <c r="AH43" s="373"/>
      <c r="AI43" s="373"/>
      <c r="AJ43" s="375"/>
      <c r="AK43" s="376"/>
      <c r="AL43" s="376"/>
      <c r="AM43" s="373"/>
      <c r="AN43" s="373"/>
      <c r="AO43" s="373"/>
      <c r="AP43" s="373"/>
      <c r="AQ43" s="377"/>
      <c r="AR43" s="375"/>
      <c r="AS43" s="373"/>
      <c r="AT43" s="373"/>
      <c r="AU43" s="373"/>
      <c r="AV43" s="376"/>
      <c r="AW43" s="373"/>
      <c r="AX43" s="373"/>
      <c r="AY43" s="378"/>
      <c r="AZ43" s="56"/>
      <c r="BA43" s="52"/>
      <c r="BB43" s="52"/>
      <c r="BC43" s="10"/>
      <c r="BD43" s="54"/>
      <c r="BE43" s="425"/>
    </row>
    <row r="44" spans="1:58" ht="17.100000000000001" customHeight="1" x14ac:dyDescent="0.2">
      <c r="A44" s="1452" t="s">
        <v>262</v>
      </c>
      <c r="B44" s="1453"/>
      <c r="C44" s="1454"/>
      <c r="D44" s="1458"/>
      <c r="E44" s="1459"/>
      <c r="F44" s="1459"/>
      <c r="G44" s="1459"/>
      <c r="H44" s="1459"/>
      <c r="I44" s="1459"/>
      <c r="J44" s="1459"/>
      <c r="K44" s="1460"/>
      <c r="L44" s="1458"/>
      <c r="M44" s="1459"/>
      <c r="N44" s="1459"/>
      <c r="O44" s="1459"/>
      <c r="P44" s="1459"/>
      <c r="Q44" s="1459"/>
      <c r="R44" s="1459"/>
      <c r="S44" s="1460"/>
      <c r="T44" s="1458"/>
      <c r="U44" s="1459"/>
      <c r="V44" s="1459"/>
      <c r="W44" s="1459"/>
      <c r="X44" s="1459"/>
      <c r="Y44" s="1459"/>
      <c r="Z44" s="1459"/>
      <c r="AA44" s="1460"/>
      <c r="AB44" s="1458"/>
      <c r="AC44" s="1459"/>
      <c r="AD44" s="1459"/>
      <c r="AE44" s="1459"/>
      <c r="AF44" s="1459"/>
      <c r="AG44" s="1459"/>
      <c r="AH44" s="1459"/>
      <c r="AI44" s="1460"/>
      <c r="AJ44" s="1458"/>
      <c r="AK44" s="1459"/>
      <c r="AL44" s="1459"/>
      <c r="AM44" s="1459"/>
      <c r="AN44" s="1459"/>
      <c r="AO44" s="1459"/>
      <c r="AP44" s="1459"/>
      <c r="AQ44" s="1460"/>
      <c r="AR44" s="1458"/>
      <c r="AS44" s="1459"/>
      <c r="AT44" s="1459"/>
      <c r="AU44" s="1459"/>
      <c r="AV44" s="1459"/>
      <c r="AW44" s="1459"/>
      <c r="AX44" s="1459"/>
      <c r="AY44" s="1464"/>
      <c r="AZ44" s="72"/>
      <c r="BA44" s="52"/>
      <c r="BB44" s="52"/>
      <c r="BC44" s="10"/>
      <c r="BD44" s="54"/>
      <c r="BE44" s="425"/>
    </row>
    <row r="45" spans="1:58" ht="17.100000000000001" customHeight="1" thickBot="1" x14ac:dyDescent="0.25">
      <c r="A45" s="1455"/>
      <c r="B45" s="1456"/>
      <c r="C45" s="1457"/>
      <c r="D45" s="1461"/>
      <c r="E45" s="1462"/>
      <c r="F45" s="1462"/>
      <c r="G45" s="1462"/>
      <c r="H45" s="1462"/>
      <c r="I45" s="1462"/>
      <c r="J45" s="1462"/>
      <c r="K45" s="1463"/>
      <c r="L45" s="1461"/>
      <c r="M45" s="1462"/>
      <c r="N45" s="1462"/>
      <c r="O45" s="1462"/>
      <c r="P45" s="1462"/>
      <c r="Q45" s="1462"/>
      <c r="R45" s="1462"/>
      <c r="S45" s="1463"/>
      <c r="T45" s="1461"/>
      <c r="U45" s="1462"/>
      <c r="V45" s="1462"/>
      <c r="W45" s="1462"/>
      <c r="X45" s="1462"/>
      <c r="Y45" s="1462"/>
      <c r="Z45" s="1462"/>
      <c r="AA45" s="1463"/>
      <c r="AB45" s="1461"/>
      <c r="AC45" s="1462"/>
      <c r="AD45" s="1462"/>
      <c r="AE45" s="1462"/>
      <c r="AF45" s="1462"/>
      <c r="AG45" s="1462"/>
      <c r="AH45" s="1462"/>
      <c r="AI45" s="1463"/>
      <c r="AJ45" s="1461"/>
      <c r="AK45" s="1462"/>
      <c r="AL45" s="1462"/>
      <c r="AM45" s="1462"/>
      <c r="AN45" s="1462"/>
      <c r="AO45" s="1462"/>
      <c r="AP45" s="1462"/>
      <c r="AQ45" s="1463"/>
      <c r="AR45" s="1465"/>
      <c r="AS45" s="1466"/>
      <c r="AT45" s="1466"/>
      <c r="AU45" s="1466"/>
      <c r="AV45" s="1466"/>
      <c r="AW45" s="1466"/>
      <c r="AX45" s="1466"/>
      <c r="AY45" s="1467"/>
      <c r="AZ45" s="74"/>
      <c r="BA45" s="57"/>
      <c r="BB45" s="57"/>
      <c r="BC45" s="73"/>
      <c r="BD45" s="58"/>
      <c r="BE45" s="425"/>
    </row>
    <row r="46" spans="1:58" ht="17.100000000000001" customHeight="1" x14ac:dyDescent="0.2">
      <c r="A46" s="1468" t="s">
        <v>261</v>
      </c>
      <c r="B46" s="1469"/>
      <c r="C46" s="1470"/>
      <c r="D46" s="1458"/>
      <c r="E46" s="1459"/>
      <c r="F46" s="1459"/>
      <c r="G46" s="1459"/>
      <c r="H46" s="1459"/>
      <c r="I46" s="1459"/>
      <c r="J46" s="1459"/>
      <c r="K46" s="1460"/>
      <c r="L46" s="1458"/>
      <c r="M46" s="1459"/>
      <c r="N46" s="1459"/>
      <c r="O46" s="1459"/>
      <c r="P46" s="1459"/>
      <c r="Q46" s="1459"/>
      <c r="R46" s="1459"/>
      <c r="S46" s="1460"/>
      <c r="T46" s="1458"/>
      <c r="U46" s="1459"/>
      <c r="V46" s="1459"/>
      <c r="W46" s="1459"/>
      <c r="X46" s="1459"/>
      <c r="Y46" s="1459"/>
      <c r="Z46" s="1459"/>
      <c r="AA46" s="1460"/>
      <c r="AB46" s="1458"/>
      <c r="AC46" s="1459"/>
      <c r="AD46" s="1459"/>
      <c r="AE46" s="1459"/>
      <c r="AF46" s="1459"/>
      <c r="AG46" s="1459"/>
      <c r="AH46" s="1459"/>
      <c r="AI46" s="1460"/>
      <c r="AJ46" s="1458"/>
      <c r="AK46" s="1459"/>
      <c r="AL46" s="1459"/>
      <c r="AM46" s="1459"/>
      <c r="AN46" s="1459"/>
      <c r="AO46" s="1459"/>
      <c r="AP46" s="1459"/>
      <c r="AQ46" s="1460"/>
      <c r="AR46" s="429"/>
      <c r="AS46" s="430"/>
      <c r="AT46" s="430"/>
      <c r="AU46" s="430"/>
      <c r="AV46" s="430"/>
      <c r="AW46" s="430"/>
      <c r="AX46" s="430"/>
      <c r="AY46" s="431"/>
      <c r="AZ46" s="383"/>
      <c r="BA46" s="383"/>
      <c r="BB46" s="383"/>
      <c r="BC46" s="383"/>
      <c r="BD46" s="384"/>
      <c r="BE46" s="425"/>
    </row>
    <row r="47" spans="1:58" ht="17.100000000000001" customHeight="1" thickBot="1" x14ac:dyDescent="0.25">
      <c r="A47" s="1455"/>
      <c r="B47" s="1456"/>
      <c r="C47" s="1457"/>
      <c r="D47" s="1465"/>
      <c r="E47" s="1466"/>
      <c r="F47" s="1466"/>
      <c r="G47" s="1466"/>
      <c r="H47" s="1466"/>
      <c r="I47" s="1466"/>
      <c r="J47" s="1466"/>
      <c r="K47" s="1471"/>
      <c r="L47" s="1465"/>
      <c r="M47" s="1466"/>
      <c r="N47" s="1466"/>
      <c r="O47" s="1466"/>
      <c r="P47" s="1466"/>
      <c r="Q47" s="1466"/>
      <c r="R47" s="1466"/>
      <c r="S47" s="1471"/>
      <c r="T47" s="1465"/>
      <c r="U47" s="1466"/>
      <c r="V47" s="1466"/>
      <c r="W47" s="1466"/>
      <c r="X47" s="1466"/>
      <c r="Y47" s="1466"/>
      <c r="Z47" s="1466"/>
      <c r="AA47" s="1471"/>
      <c r="AB47" s="1465"/>
      <c r="AC47" s="1466"/>
      <c r="AD47" s="1466"/>
      <c r="AE47" s="1466"/>
      <c r="AF47" s="1466"/>
      <c r="AG47" s="1466"/>
      <c r="AH47" s="1466"/>
      <c r="AI47" s="1471"/>
      <c r="AJ47" s="1465"/>
      <c r="AK47" s="1466"/>
      <c r="AL47" s="1466"/>
      <c r="AM47" s="1466"/>
      <c r="AN47" s="1466"/>
      <c r="AO47" s="1466"/>
      <c r="AP47" s="1466"/>
      <c r="AQ47" s="1471"/>
      <c r="AR47" s="379"/>
      <c r="AS47" s="380"/>
      <c r="AT47" s="380"/>
      <c r="AU47" s="380"/>
      <c r="AV47" s="380"/>
      <c r="AW47" s="380"/>
      <c r="AX47" s="380"/>
      <c r="AY47" s="386"/>
      <c r="AZ47" s="380"/>
      <c r="BA47" s="380"/>
      <c r="BB47" s="380"/>
      <c r="BC47" s="380"/>
      <c r="BD47" s="381"/>
      <c r="BE47" s="425"/>
    </row>
    <row r="48" spans="1:58" ht="17.100000000000001" customHeight="1" x14ac:dyDescent="0.2">
      <c r="A48" s="406"/>
      <c r="B48" s="12"/>
      <c r="C48" s="94"/>
      <c r="D48" s="93"/>
      <c r="E48" s="59"/>
      <c r="F48" s="59"/>
      <c r="G48" s="59"/>
      <c r="H48" s="59"/>
      <c r="I48" s="59"/>
      <c r="J48" s="5"/>
      <c r="K48" s="59"/>
      <c r="L48" s="59"/>
      <c r="M48" s="59"/>
      <c r="N48" s="59"/>
      <c r="O48" s="59"/>
      <c r="P48" s="59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6"/>
      <c r="BE48" s="425"/>
    </row>
    <row r="49" spans="1:57" ht="17.100000000000001" customHeight="1" x14ac:dyDescent="0.25">
      <c r="A49" s="1392"/>
      <c r="B49" s="1400"/>
      <c r="C49" s="94"/>
      <c r="D49" s="93"/>
      <c r="E49" s="59"/>
      <c r="F49" s="59"/>
      <c r="G49" s="59"/>
      <c r="H49" s="59"/>
      <c r="I49" s="59"/>
      <c r="J49" s="5"/>
      <c r="K49" s="59"/>
      <c r="L49" s="59"/>
      <c r="M49" s="59"/>
      <c r="N49" s="59"/>
      <c r="O49" s="59"/>
      <c r="P49" s="59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6"/>
      <c r="BE49" s="425"/>
    </row>
    <row r="50" spans="1:57" ht="17.100000000000001" customHeight="1" x14ac:dyDescent="0.25">
      <c r="A50" s="1392" t="s">
        <v>263</v>
      </c>
      <c r="B50" s="1400"/>
      <c r="C50" s="1393"/>
      <c r="D50" s="93"/>
      <c r="E50" s="59"/>
      <c r="F50" s="59"/>
      <c r="G50" s="59"/>
      <c r="H50" s="59"/>
      <c r="I50" s="59"/>
      <c r="J50" s="5"/>
      <c r="K50" s="59"/>
      <c r="L50" s="59"/>
      <c r="M50" s="59"/>
      <c r="N50" s="59"/>
      <c r="O50" s="59"/>
      <c r="P50" s="59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6"/>
      <c r="BE50" s="425"/>
    </row>
    <row r="51" spans="1:57" ht="17.100000000000001" customHeight="1" x14ac:dyDescent="0.2">
      <c r="A51" s="406"/>
      <c r="B51" s="12"/>
      <c r="C51" s="94"/>
      <c r="D51" s="93"/>
      <c r="E51" s="59"/>
      <c r="F51" s="59"/>
      <c r="G51" s="59"/>
      <c r="H51" s="59"/>
      <c r="I51" s="59"/>
      <c r="J51" s="5"/>
      <c r="K51" s="59"/>
      <c r="L51" s="5"/>
      <c r="M51" s="59"/>
      <c r="N51" s="59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6"/>
      <c r="BE51" s="425"/>
    </row>
    <row r="52" spans="1:57" ht="17.100000000000001" customHeight="1" thickBot="1" x14ac:dyDescent="0.25">
      <c r="A52" s="407"/>
      <c r="B52" s="387"/>
      <c r="C52" s="388"/>
      <c r="D52" s="389"/>
      <c r="E52" s="387"/>
      <c r="F52" s="387"/>
      <c r="G52" s="387"/>
      <c r="H52" s="387"/>
      <c r="I52" s="387"/>
      <c r="J52" s="374"/>
      <c r="K52" s="387"/>
      <c r="L52" s="387"/>
      <c r="M52" s="387"/>
      <c r="N52" s="387"/>
      <c r="O52" s="387"/>
      <c r="P52" s="387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4"/>
      <c r="AW52" s="374"/>
      <c r="AX52" s="374"/>
      <c r="AY52" s="374"/>
      <c r="AZ52" s="374"/>
      <c r="BA52" s="374"/>
      <c r="BB52" s="374"/>
      <c r="BC52" s="374"/>
      <c r="BD52" s="427"/>
      <c r="BE52" s="428"/>
    </row>
    <row r="53" spans="1:57" ht="17.100000000000001" customHeight="1" x14ac:dyDescent="0.2"/>
    <row r="54" spans="1:57" ht="17.100000000000001" customHeight="1" x14ac:dyDescent="0.2"/>
    <row r="55" spans="1:57" ht="17.100000000000001" customHeight="1" x14ac:dyDescent="0.2"/>
    <row r="57" spans="1:57" ht="17.100000000000001" customHeight="1" x14ac:dyDescent="0.2"/>
    <row r="58" spans="1:57" ht="17.100000000000001" customHeight="1" x14ac:dyDescent="0.2"/>
    <row r="59" spans="1:57" ht="17.100000000000001" customHeight="1" x14ac:dyDescent="0.2"/>
    <row r="60" spans="1:57" ht="17.100000000000001" customHeight="1" x14ac:dyDescent="0.2"/>
    <row r="61" spans="1:57" ht="11.25" customHeight="1" x14ac:dyDescent="0.2"/>
    <row r="62" spans="1:57" ht="15.95" customHeight="1" x14ac:dyDescent="0.2"/>
    <row r="63" spans="1:57" ht="15.95" customHeight="1" x14ac:dyDescent="0.2"/>
    <row r="64" spans="1:57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1.2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51" ht="17.100000000000001" customHeight="1" x14ac:dyDescent="0.2"/>
    <row r="152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1.2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</sheetData>
  <mergeCells count="88">
    <mergeCell ref="AB44:AI45"/>
    <mergeCell ref="A49:B49"/>
    <mergeCell ref="AJ44:AQ45"/>
    <mergeCell ref="AR44:AY45"/>
    <mergeCell ref="D46:K47"/>
    <mergeCell ref="L46:S47"/>
    <mergeCell ref="T46:AA47"/>
    <mergeCell ref="AB46:AI47"/>
    <mergeCell ref="AJ46:AQ47"/>
    <mergeCell ref="A46:C47"/>
    <mergeCell ref="D44:K45"/>
    <mergeCell ref="L44:S45"/>
    <mergeCell ref="T44:AA45"/>
    <mergeCell ref="A50:C50"/>
    <mergeCell ref="A42:C43"/>
    <mergeCell ref="A44:C45"/>
    <mergeCell ref="A40:C40"/>
    <mergeCell ref="P7:P8"/>
    <mergeCell ref="F7:F8"/>
    <mergeCell ref="AV1:AY1"/>
    <mergeCell ref="AV2:AY2"/>
    <mergeCell ref="AJ1:AU1"/>
    <mergeCell ref="AG7:AG8"/>
    <mergeCell ref="Y1:AI1"/>
    <mergeCell ref="AI7:AI8"/>
    <mergeCell ref="AD7:AD8"/>
    <mergeCell ref="AN7:AN8"/>
    <mergeCell ref="AH7:AH8"/>
    <mergeCell ref="AV4:AY4"/>
    <mergeCell ref="AO7:AO8"/>
    <mergeCell ref="AM7:AM8"/>
    <mergeCell ref="Z7:Z8"/>
    <mergeCell ref="AJ7:AJ8"/>
    <mergeCell ref="AW7:AW8"/>
    <mergeCell ref="AA7:AA8"/>
    <mergeCell ref="AU7:AU8"/>
    <mergeCell ref="BA6:BD6"/>
    <mergeCell ref="AV7:AV8"/>
    <mergeCell ref="A4:B4"/>
    <mergeCell ref="J7:J8"/>
    <mergeCell ref="T7:T8"/>
    <mergeCell ref="AB7:AB8"/>
    <mergeCell ref="X7:X8"/>
    <mergeCell ref="M7:M8"/>
    <mergeCell ref="N7:N8"/>
    <mergeCell ref="U7:U8"/>
    <mergeCell ref="AP7:AP8"/>
    <mergeCell ref="AQ7:AQ8"/>
    <mergeCell ref="AE7:AE8"/>
    <mergeCell ref="AC7:AC8"/>
    <mergeCell ref="AL7:AL8"/>
    <mergeCell ref="AZ1:BD1"/>
    <mergeCell ref="AZ3:BD3"/>
    <mergeCell ref="L7:L8"/>
    <mergeCell ref="AK7:AK8"/>
    <mergeCell ref="J1:X1"/>
    <mergeCell ref="AV3:AY3"/>
    <mergeCell ref="R7:R8"/>
    <mergeCell ref="AX7:AX8"/>
    <mergeCell ref="AZ5:BD5"/>
    <mergeCell ref="BB7:BC7"/>
    <mergeCell ref="AZ2:BD2"/>
    <mergeCell ref="AZ4:BD4"/>
    <mergeCell ref="AR7:AR8"/>
    <mergeCell ref="AS7:AS8"/>
    <mergeCell ref="AY7:AY8"/>
    <mergeCell ref="AT7:AT8"/>
    <mergeCell ref="AF7:AF8"/>
    <mergeCell ref="Y7:Y8"/>
    <mergeCell ref="C3:G3"/>
    <mergeCell ref="S7:S8"/>
    <mergeCell ref="C4:G4"/>
    <mergeCell ref="D7:D8"/>
    <mergeCell ref="E7:E8"/>
    <mergeCell ref="W7:W8"/>
    <mergeCell ref="K7:K8"/>
    <mergeCell ref="O7:O8"/>
    <mergeCell ref="V7:V8"/>
    <mergeCell ref="H7:H8"/>
    <mergeCell ref="I7:I8"/>
    <mergeCell ref="Q7:Q8"/>
    <mergeCell ref="G7:G8"/>
    <mergeCell ref="C1:I1"/>
    <mergeCell ref="A6:A8"/>
    <mergeCell ref="B6:B8"/>
    <mergeCell ref="C6:C8"/>
    <mergeCell ref="A3:B3"/>
    <mergeCell ref="A2:B2"/>
  </mergeCells>
  <phoneticPr fontId="24" type="noConversion"/>
  <printOptions horizontalCentered="1" verticalCentered="1"/>
  <pageMargins left="0" right="0" top="0.59055118110236204" bottom="0" header="0" footer="0"/>
  <pageSetup paperSize="258" scale="57" orientation="landscape" verticalDpi="360" r:id="rId1"/>
  <headerFooter alignWithMargins="0"/>
  <rowBreaks count="3" manualBreakCount="3">
    <brk id="52" max="16383" man="1"/>
    <brk id="100" max="16383" man="1"/>
    <brk id="1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6"/>
  <sheetViews>
    <sheetView view="pageBreakPreview" zoomScale="82" zoomScaleNormal="60" zoomScaleSheetLayoutView="82" workbookViewId="0">
      <selection activeCell="B9" sqref="B9:C31"/>
    </sheetView>
  </sheetViews>
  <sheetFormatPr defaultRowHeight="12.75" x14ac:dyDescent="0.2"/>
  <cols>
    <col min="1" max="1" width="5.5703125" customWidth="1"/>
    <col min="2" max="2" width="25.5703125" bestFit="1" customWidth="1"/>
    <col min="3" max="3" width="43" customWidth="1"/>
    <col min="4" max="5" width="3.7109375" customWidth="1"/>
    <col min="6" max="6" width="3.28515625" customWidth="1"/>
    <col min="7" max="8" width="3.7109375" customWidth="1"/>
    <col min="9" max="10" width="3.5703125" customWidth="1"/>
    <col min="11" max="13" width="3.7109375" customWidth="1"/>
    <col min="14" max="14" width="3.42578125" customWidth="1"/>
    <col min="15" max="15" width="3.5703125" customWidth="1"/>
    <col min="16" max="16" width="3.42578125" customWidth="1"/>
    <col min="17" max="17" width="3.5703125" customWidth="1"/>
    <col min="18" max="19" width="3.7109375" customWidth="1"/>
    <col min="20" max="20" width="3.42578125" customWidth="1"/>
    <col min="21" max="36" width="3.7109375" customWidth="1"/>
    <col min="37" max="37" width="3.42578125" customWidth="1"/>
    <col min="38" max="39" width="3.7109375" customWidth="1"/>
    <col min="40" max="40" width="3.5703125" customWidth="1"/>
    <col min="41" max="42" width="3.42578125" customWidth="1"/>
    <col min="43" max="43" width="3.7109375" customWidth="1"/>
    <col min="44" max="44" width="5.28515625" customWidth="1"/>
    <col min="45" max="45" width="10.28515625" customWidth="1"/>
    <col min="46" max="46" width="6.5703125" customWidth="1"/>
    <col min="47" max="47" width="5.42578125" customWidth="1"/>
    <col min="48" max="48" width="8.42578125" customWidth="1"/>
    <col min="49" max="49" width="4.28515625" customWidth="1"/>
  </cols>
  <sheetData>
    <row r="1" spans="1:50" ht="17.100000000000001" customHeight="1" x14ac:dyDescent="0.3">
      <c r="A1" s="391"/>
      <c r="B1" s="707"/>
      <c r="C1" s="1553" t="s">
        <v>50</v>
      </c>
      <c r="D1" s="1553"/>
      <c r="E1" s="1553"/>
      <c r="F1" s="1553"/>
      <c r="G1" s="1554"/>
      <c r="H1" s="1552" t="s">
        <v>53</v>
      </c>
      <c r="I1" s="1402"/>
      <c r="J1" s="1402"/>
      <c r="K1" s="1402"/>
      <c r="L1" s="1402"/>
      <c r="M1" s="1402"/>
      <c r="N1" s="1402"/>
      <c r="O1" s="1402"/>
      <c r="P1" s="1402"/>
      <c r="Q1" s="1402"/>
      <c r="R1" s="1402"/>
      <c r="S1" s="1402"/>
      <c r="T1" s="1402"/>
      <c r="U1" s="1402"/>
      <c r="V1" s="1403"/>
      <c r="W1" s="1573" t="s">
        <v>1831</v>
      </c>
      <c r="X1" s="1574"/>
      <c r="Y1" s="1574"/>
      <c r="Z1" s="1574"/>
      <c r="AA1" s="1574"/>
      <c r="AB1" s="1574"/>
      <c r="AC1" s="1574"/>
      <c r="AD1" s="1574"/>
      <c r="AE1" s="1575"/>
      <c r="AF1" s="1407" t="s">
        <v>1822</v>
      </c>
      <c r="AG1" s="1408"/>
      <c r="AH1" s="1408"/>
      <c r="AI1" s="1408"/>
      <c r="AJ1" s="1408"/>
      <c r="AK1" s="1408"/>
      <c r="AL1" s="1408"/>
      <c r="AM1" s="1408"/>
      <c r="AN1" s="1408"/>
      <c r="AO1" s="1408"/>
      <c r="AP1" s="1408"/>
      <c r="AQ1" s="1410"/>
      <c r="AR1" s="393"/>
      <c r="AS1" s="394"/>
      <c r="AT1" s="394"/>
      <c r="AU1" s="394"/>
      <c r="AV1" s="392"/>
      <c r="AW1" s="395"/>
    </row>
    <row r="2" spans="1:50" ht="17.100000000000001" customHeight="1" x14ac:dyDescent="0.25">
      <c r="A2" s="1555" t="s">
        <v>46</v>
      </c>
      <c r="B2" s="1556"/>
      <c r="C2" s="121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2" t="s">
        <v>59</v>
      </c>
      <c r="R2" s="273"/>
      <c r="S2" s="273"/>
      <c r="T2" s="273"/>
      <c r="U2" s="64" t="s">
        <v>60</v>
      </c>
      <c r="V2" s="65"/>
      <c r="W2" s="65" t="s">
        <v>283</v>
      </c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139"/>
      <c r="AL2" s="139"/>
      <c r="AM2" s="63"/>
      <c r="AN2" s="1549" t="s">
        <v>55</v>
      </c>
      <c r="AO2" s="1400"/>
      <c r="AP2" s="1400"/>
      <c r="AQ2" s="1393"/>
      <c r="AR2" s="1399" t="s">
        <v>56</v>
      </c>
      <c r="AS2" s="1400"/>
      <c r="AT2" s="1400"/>
      <c r="AU2" s="1400"/>
      <c r="AV2" s="1393"/>
      <c r="AW2" s="396"/>
    </row>
    <row r="3" spans="1:50" ht="15.75" x14ac:dyDescent="0.25">
      <c r="A3" s="1555" t="s">
        <v>47</v>
      </c>
      <c r="B3" s="1556"/>
      <c r="C3" s="1557" t="s">
        <v>57</v>
      </c>
      <c r="D3" s="1557"/>
      <c r="E3" s="1557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273"/>
      <c r="S3" s="273"/>
      <c r="T3" s="273"/>
      <c r="U3" s="64" t="s">
        <v>61</v>
      </c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39"/>
      <c r="AL3" s="139"/>
      <c r="AM3" s="63"/>
      <c r="AN3" s="1549"/>
      <c r="AO3" s="1400"/>
      <c r="AP3" s="1400"/>
      <c r="AQ3" s="1393"/>
      <c r="AR3" s="272"/>
      <c r="AS3" s="273"/>
      <c r="AT3" s="273"/>
      <c r="AU3" s="273"/>
      <c r="AV3" s="274"/>
      <c r="AW3" s="396"/>
    </row>
    <row r="4" spans="1:50" ht="17.100000000000001" customHeight="1" x14ac:dyDescent="0.3">
      <c r="A4" s="1555" t="s">
        <v>48</v>
      </c>
      <c r="B4" s="1556"/>
      <c r="C4" s="1557" t="s">
        <v>58</v>
      </c>
      <c r="D4" s="1557"/>
      <c r="E4" s="1557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273"/>
      <c r="T4" s="273"/>
      <c r="U4" s="65" t="s">
        <v>62</v>
      </c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139"/>
      <c r="AK4" s="139"/>
      <c r="AL4" s="139"/>
      <c r="AM4" s="63"/>
      <c r="AN4" s="1561">
        <v>2</v>
      </c>
      <c r="AO4" s="1414"/>
      <c r="AP4" s="1414"/>
      <c r="AQ4" s="1415"/>
      <c r="AR4" s="1399" t="s">
        <v>1307</v>
      </c>
      <c r="AS4" s="1400"/>
      <c r="AT4" s="1400"/>
      <c r="AU4" s="1400"/>
      <c r="AV4" s="1393"/>
      <c r="AW4" s="397" t="s">
        <v>141</v>
      </c>
    </row>
    <row r="5" spans="1:50" ht="17.100000000000001" customHeight="1" thickBot="1" x14ac:dyDescent="0.25">
      <c r="A5" s="398"/>
      <c r="B5" s="708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31"/>
      <c r="AO5" s="124"/>
      <c r="AP5" s="124"/>
      <c r="AQ5" s="123"/>
      <c r="AR5" s="122"/>
      <c r="AS5" s="124"/>
      <c r="AT5" s="124"/>
      <c r="AU5" s="124"/>
      <c r="AV5" s="123"/>
      <c r="AW5" s="396"/>
    </row>
    <row r="6" spans="1:50" ht="17.100000000000001" customHeight="1" thickTop="1" x14ac:dyDescent="0.25">
      <c r="A6" s="1567" t="s">
        <v>49</v>
      </c>
      <c r="B6" s="1570" t="s">
        <v>41</v>
      </c>
      <c r="C6" s="1562" t="s">
        <v>70</v>
      </c>
      <c r="D6" s="1052" t="s">
        <v>1820</v>
      </c>
      <c r="E6" s="1054"/>
      <c r="F6" s="1054"/>
      <c r="G6" s="1054"/>
      <c r="H6" s="1054"/>
      <c r="I6" s="1054"/>
      <c r="J6" s="1054"/>
      <c r="K6" s="1055"/>
      <c r="L6" s="1052" t="s">
        <v>1816</v>
      </c>
      <c r="M6" s="1054"/>
      <c r="N6" s="1054"/>
      <c r="O6" s="1054"/>
      <c r="P6" s="1054"/>
      <c r="Q6" s="1054"/>
      <c r="R6" s="1054"/>
      <c r="S6" s="1055"/>
      <c r="T6" s="1052" t="s">
        <v>1817</v>
      </c>
      <c r="U6" s="1054"/>
      <c r="V6" s="1054"/>
      <c r="W6" s="1054"/>
      <c r="X6" s="1054"/>
      <c r="Y6" s="1054"/>
      <c r="Z6" s="1054"/>
      <c r="AA6" s="1055"/>
      <c r="AB6" s="1052" t="s">
        <v>1818</v>
      </c>
      <c r="AC6" s="1054"/>
      <c r="AD6" s="1054"/>
      <c r="AE6" s="1054"/>
      <c r="AF6" s="1054"/>
      <c r="AG6" s="1054"/>
      <c r="AH6" s="1054"/>
      <c r="AI6" s="1055"/>
      <c r="AJ6" s="1052" t="s">
        <v>1819</v>
      </c>
      <c r="AK6" s="1054"/>
      <c r="AL6" s="1054"/>
      <c r="AM6" s="1054"/>
      <c r="AN6" s="1054"/>
      <c r="AO6" s="1054"/>
      <c r="AP6" s="1054"/>
      <c r="AQ6" s="1055"/>
      <c r="AR6" s="242" t="s">
        <v>51</v>
      </c>
      <c r="AS6" s="1558" t="s">
        <v>52</v>
      </c>
      <c r="AT6" s="1559"/>
      <c r="AU6" s="1559"/>
      <c r="AV6" s="1560"/>
      <c r="AW6" s="396"/>
    </row>
    <row r="7" spans="1:50" ht="17.100000000000001" customHeight="1" x14ac:dyDescent="0.2">
      <c r="A7" s="1568"/>
      <c r="B7" s="1571"/>
      <c r="C7" s="1563"/>
      <c r="D7" s="1541">
        <v>1</v>
      </c>
      <c r="E7" s="1537">
        <v>2</v>
      </c>
      <c r="F7" s="1537">
        <v>3</v>
      </c>
      <c r="G7" s="1537">
        <v>4</v>
      </c>
      <c r="H7" s="1537">
        <v>5</v>
      </c>
      <c r="I7" s="1537">
        <v>6</v>
      </c>
      <c r="J7" s="1537">
        <v>7</v>
      </c>
      <c r="K7" s="1539">
        <v>8</v>
      </c>
      <c r="L7" s="1541">
        <v>1</v>
      </c>
      <c r="M7" s="1537">
        <v>2</v>
      </c>
      <c r="N7" s="1537">
        <v>3</v>
      </c>
      <c r="O7" s="1537">
        <v>4</v>
      </c>
      <c r="P7" s="1537">
        <v>5</v>
      </c>
      <c r="Q7" s="1537">
        <v>6</v>
      </c>
      <c r="R7" s="1537">
        <v>7</v>
      </c>
      <c r="S7" s="1539">
        <v>8</v>
      </c>
      <c r="T7" s="1541">
        <v>1</v>
      </c>
      <c r="U7" s="1537">
        <v>2</v>
      </c>
      <c r="V7" s="1537">
        <v>3</v>
      </c>
      <c r="W7" s="1537">
        <v>4</v>
      </c>
      <c r="X7" s="1537">
        <v>5</v>
      </c>
      <c r="Y7" s="1537">
        <v>6</v>
      </c>
      <c r="Z7" s="1537">
        <v>7</v>
      </c>
      <c r="AA7" s="1539">
        <v>8</v>
      </c>
      <c r="AB7" s="1541">
        <v>1</v>
      </c>
      <c r="AC7" s="1537">
        <v>2</v>
      </c>
      <c r="AD7" s="1537">
        <v>3</v>
      </c>
      <c r="AE7" s="1537">
        <v>4</v>
      </c>
      <c r="AF7" s="1537">
        <v>5</v>
      </c>
      <c r="AG7" s="1537">
        <v>6</v>
      </c>
      <c r="AH7" s="1537">
        <v>7</v>
      </c>
      <c r="AI7" s="1539">
        <v>8</v>
      </c>
      <c r="AJ7" s="1541">
        <v>1</v>
      </c>
      <c r="AK7" s="1537">
        <v>2</v>
      </c>
      <c r="AL7" s="1537">
        <v>3</v>
      </c>
      <c r="AM7" s="1537">
        <v>4</v>
      </c>
      <c r="AN7" s="1537">
        <v>5</v>
      </c>
      <c r="AO7" s="1537">
        <v>6</v>
      </c>
      <c r="AP7" s="1537">
        <v>7</v>
      </c>
      <c r="AQ7" s="1539">
        <v>8</v>
      </c>
      <c r="AR7" s="244" t="s">
        <v>125</v>
      </c>
      <c r="AS7" s="245" t="s">
        <v>944</v>
      </c>
      <c r="AT7" s="1550" t="s">
        <v>945</v>
      </c>
      <c r="AU7" s="1551"/>
      <c r="AV7" s="246" t="s">
        <v>124</v>
      </c>
      <c r="AW7" s="399"/>
    </row>
    <row r="8" spans="1:50" ht="17.100000000000001" customHeight="1" thickBot="1" x14ac:dyDescent="0.3">
      <c r="A8" s="1569"/>
      <c r="B8" s="1572"/>
      <c r="C8" s="1564"/>
      <c r="D8" s="1542"/>
      <c r="E8" s="1538"/>
      <c r="F8" s="1538"/>
      <c r="G8" s="1538"/>
      <c r="H8" s="1538"/>
      <c r="I8" s="1538"/>
      <c r="J8" s="1538"/>
      <c r="K8" s="1540"/>
      <c r="L8" s="1542"/>
      <c r="M8" s="1538"/>
      <c r="N8" s="1538"/>
      <c r="O8" s="1538"/>
      <c r="P8" s="1538"/>
      <c r="Q8" s="1538"/>
      <c r="R8" s="1538"/>
      <c r="S8" s="1540"/>
      <c r="T8" s="1542"/>
      <c r="U8" s="1538"/>
      <c r="V8" s="1538"/>
      <c r="W8" s="1538"/>
      <c r="X8" s="1538"/>
      <c r="Y8" s="1538"/>
      <c r="Z8" s="1538"/>
      <c r="AA8" s="1540"/>
      <c r="AB8" s="1542"/>
      <c r="AC8" s="1538"/>
      <c r="AD8" s="1538"/>
      <c r="AE8" s="1538"/>
      <c r="AF8" s="1538"/>
      <c r="AG8" s="1538"/>
      <c r="AH8" s="1538"/>
      <c r="AI8" s="1540"/>
      <c r="AJ8" s="1542"/>
      <c r="AK8" s="1538"/>
      <c r="AL8" s="1538"/>
      <c r="AM8" s="1538"/>
      <c r="AN8" s="1538"/>
      <c r="AO8" s="1538"/>
      <c r="AP8" s="1538"/>
      <c r="AQ8" s="1540"/>
      <c r="AR8" s="247" t="s">
        <v>122</v>
      </c>
      <c r="AS8" s="248" t="s">
        <v>123</v>
      </c>
      <c r="AT8" s="249" t="s">
        <v>123</v>
      </c>
      <c r="AU8" s="249" t="s">
        <v>122</v>
      </c>
      <c r="AV8" s="250" t="s">
        <v>122</v>
      </c>
      <c r="AW8" s="399"/>
    </row>
    <row r="9" spans="1:50" ht="21" customHeight="1" thickTop="1" x14ac:dyDescent="0.35">
      <c r="A9" s="533">
        <v>1</v>
      </c>
      <c r="B9" s="1145" t="s">
        <v>1832</v>
      </c>
      <c r="C9" s="1153" t="s">
        <v>752</v>
      </c>
      <c r="D9" s="590"/>
      <c r="E9" s="591"/>
      <c r="F9" s="252"/>
      <c r="G9" s="252"/>
      <c r="H9" s="252"/>
      <c r="I9" s="252"/>
      <c r="J9" s="252"/>
      <c r="K9" s="253"/>
      <c r="L9" s="254"/>
      <c r="M9" s="252"/>
      <c r="N9" s="252"/>
      <c r="O9" s="252"/>
      <c r="P9" s="252"/>
      <c r="Q9" s="252"/>
      <c r="R9" s="252"/>
      <c r="S9" s="255"/>
      <c r="T9" s="251"/>
      <c r="U9" s="252"/>
      <c r="V9" s="252"/>
      <c r="W9" s="252"/>
      <c r="X9" s="252"/>
      <c r="Y9" s="252"/>
      <c r="Z9" s="252"/>
      <c r="AA9" s="253"/>
      <c r="AB9" s="254"/>
      <c r="AC9" s="252"/>
      <c r="AD9" s="252"/>
      <c r="AE9" s="252"/>
      <c r="AF9" s="252"/>
      <c r="AG9" s="252"/>
      <c r="AH9" s="252"/>
      <c r="AI9" s="255"/>
      <c r="AJ9" s="251"/>
      <c r="AK9" s="252"/>
      <c r="AL9" s="252"/>
      <c r="AM9" s="252"/>
      <c r="AN9" s="252"/>
      <c r="AO9" s="252"/>
      <c r="AP9" s="252"/>
      <c r="AQ9" s="253"/>
      <c r="AR9" s="254"/>
      <c r="AS9" s="252"/>
      <c r="AT9" s="252"/>
      <c r="AU9" s="255"/>
      <c r="AV9" s="253"/>
      <c r="AW9" s="400">
        <v>1</v>
      </c>
    </row>
    <row r="10" spans="1:50" ht="21" customHeight="1" thickBot="1" x14ac:dyDescent="0.4">
      <c r="A10" s="534">
        <v>2</v>
      </c>
      <c r="B10" s="1145">
        <v>1115020032</v>
      </c>
      <c r="C10" s="1153" t="s">
        <v>755</v>
      </c>
      <c r="D10" s="628"/>
      <c r="E10" s="629"/>
      <c r="F10" s="630"/>
      <c r="G10" s="630"/>
      <c r="H10" s="630"/>
      <c r="I10" s="630"/>
      <c r="J10" s="630"/>
      <c r="K10" s="631"/>
      <c r="L10" s="632"/>
      <c r="M10" s="630"/>
      <c r="N10" s="630"/>
      <c r="O10" s="630"/>
      <c r="P10" s="630"/>
      <c r="Q10" s="630"/>
      <c r="R10" s="630"/>
      <c r="S10" s="633"/>
      <c r="T10" s="634"/>
      <c r="U10" s="630"/>
      <c r="V10" s="630"/>
      <c r="W10" s="630"/>
      <c r="X10" s="630"/>
      <c r="Y10" s="630"/>
      <c r="Z10" s="630"/>
      <c r="AA10" s="631"/>
      <c r="AB10" s="632"/>
      <c r="AC10" s="630"/>
      <c r="AD10" s="630"/>
      <c r="AE10" s="630"/>
      <c r="AF10" s="630"/>
      <c r="AG10" s="630"/>
      <c r="AH10" s="630"/>
      <c r="AI10" s="633"/>
      <c r="AJ10" s="634"/>
      <c r="AK10" s="630"/>
      <c r="AL10" s="630"/>
      <c r="AM10" s="630"/>
      <c r="AN10" s="630"/>
      <c r="AO10" s="630"/>
      <c r="AP10" s="630"/>
      <c r="AQ10" s="631"/>
      <c r="AR10" s="632"/>
      <c r="AS10" s="630"/>
      <c r="AT10" s="630"/>
      <c r="AU10" s="633"/>
      <c r="AV10" s="631"/>
      <c r="AW10" s="635">
        <v>2</v>
      </c>
      <c r="AX10" s="612"/>
    </row>
    <row r="11" spans="1:50" ht="21" customHeight="1" thickTop="1" x14ac:dyDescent="0.35">
      <c r="A11" s="533">
        <v>3</v>
      </c>
      <c r="B11" s="1145">
        <v>1115020044</v>
      </c>
      <c r="C11" s="1153" t="s">
        <v>757</v>
      </c>
      <c r="D11" s="628"/>
      <c r="E11" s="629"/>
      <c r="F11" s="630"/>
      <c r="G11" s="630"/>
      <c r="H11" s="630"/>
      <c r="I11" s="630"/>
      <c r="J11" s="630"/>
      <c r="K11" s="631"/>
      <c r="L11" s="632"/>
      <c r="M11" s="636"/>
      <c r="N11" s="630"/>
      <c r="O11" s="630"/>
      <c r="P11" s="630"/>
      <c r="Q11" s="630"/>
      <c r="R11" s="630"/>
      <c r="S11" s="633"/>
      <c r="T11" s="634"/>
      <c r="U11" s="630"/>
      <c r="V11" s="630"/>
      <c r="W11" s="630"/>
      <c r="X11" s="630"/>
      <c r="Y11" s="630"/>
      <c r="Z11" s="630"/>
      <c r="AA11" s="631"/>
      <c r="AB11" s="632"/>
      <c r="AC11" s="630"/>
      <c r="AD11" s="630"/>
      <c r="AE11" s="630"/>
      <c r="AF11" s="630"/>
      <c r="AG11" s="630"/>
      <c r="AH11" s="630"/>
      <c r="AI11" s="633"/>
      <c r="AJ11" s="634"/>
      <c r="AK11" s="630"/>
      <c r="AL11" s="630"/>
      <c r="AM11" s="630"/>
      <c r="AN11" s="630"/>
      <c r="AO11" s="630"/>
      <c r="AP11" s="630"/>
      <c r="AQ11" s="631"/>
      <c r="AR11" s="632"/>
      <c r="AS11" s="630"/>
      <c r="AT11" s="630"/>
      <c r="AU11" s="633"/>
      <c r="AV11" s="631"/>
      <c r="AW11" s="400">
        <v>3</v>
      </c>
      <c r="AX11" s="612"/>
    </row>
    <row r="12" spans="1:50" ht="21" customHeight="1" thickBot="1" x14ac:dyDescent="0.4">
      <c r="A12" s="534">
        <v>4</v>
      </c>
      <c r="B12" s="1145">
        <v>3114120051</v>
      </c>
      <c r="C12" s="1153" t="s">
        <v>1830</v>
      </c>
      <c r="D12" s="628"/>
      <c r="E12" s="629"/>
      <c r="F12" s="630"/>
      <c r="G12" s="630"/>
      <c r="H12" s="630"/>
      <c r="I12" s="630"/>
      <c r="J12" s="630"/>
      <c r="K12" s="631"/>
      <c r="L12" s="632"/>
      <c r="M12" s="630"/>
      <c r="N12" s="630"/>
      <c r="O12" s="630"/>
      <c r="P12" s="630"/>
      <c r="Q12" s="630"/>
      <c r="R12" s="630"/>
      <c r="S12" s="633"/>
      <c r="T12" s="634"/>
      <c r="U12" s="630"/>
      <c r="V12" s="630"/>
      <c r="W12" s="630"/>
      <c r="X12" s="630"/>
      <c r="Y12" s="630"/>
      <c r="Z12" s="630"/>
      <c r="AA12" s="631"/>
      <c r="AB12" s="632"/>
      <c r="AC12" s="630"/>
      <c r="AD12" s="630"/>
      <c r="AE12" s="630"/>
      <c r="AF12" s="630"/>
      <c r="AG12" s="630"/>
      <c r="AH12" s="630"/>
      <c r="AI12" s="633"/>
      <c r="AJ12" s="634"/>
      <c r="AK12" s="630"/>
      <c r="AL12" s="630"/>
      <c r="AM12" s="630"/>
      <c r="AN12" s="630"/>
      <c r="AO12" s="630"/>
      <c r="AP12" s="630"/>
      <c r="AQ12" s="631"/>
      <c r="AR12" s="632"/>
      <c r="AS12" s="630"/>
      <c r="AT12" s="630"/>
      <c r="AU12" s="633"/>
      <c r="AV12" s="631"/>
      <c r="AW12" s="635">
        <v>4</v>
      </c>
      <c r="AX12" s="612"/>
    </row>
    <row r="13" spans="1:50" ht="21" customHeight="1" thickTop="1" x14ac:dyDescent="0.35">
      <c r="A13" s="533">
        <v>5</v>
      </c>
      <c r="B13" s="1018">
        <v>1115020006</v>
      </c>
      <c r="C13" s="1154" t="s">
        <v>762</v>
      </c>
      <c r="D13" s="628"/>
      <c r="E13" s="629"/>
      <c r="F13" s="630"/>
      <c r="G13" s="630"/>
      <c r="H13" s="630"/>
      <c r="I13" s="630"/>
      <c r="J13" s="630"/>
      <c r="K13" s="631"/>
      <c r="L13" s="632"/>
      <c r="M13" s="630"/>
      <c r="N13" s="1053"/>
      <c r="O13" s="630"/>
      <c r="P13" s="630"/>
      <c r="Q13" s="630"/>
      <c r="R13" s="630"/>
      <c r="S13" s="633"/>
      <c r="T13" s="634"/>
      <c r="U13" s="630"/>
      <c r="V13" s="630"/>
      <c r="W13" s="630"/>
      <c r="X13" s="630"/>
      <c r="Y13" s="630"/>
      <c r="Z13" s="630"/>
      <c r="AA13" s="631"/>
      <c r="AB13" s="632"/>
      <c r="AC13" s="630"/>
      <c r="AD13" s="637" t="s">
        <v>283</v>
      </c>
      <c r="AE13" s="630"/>
      <c r="AF13" s="630"/>
      <c r="AG13" s="630"/>
      <c r="AH13" s="630"/>
      <c r="AI13" s="633"/>
      <c r="AJ13" s="634"/>
      <c r="AK13" s="630"/>
      <c r="AL13" s="630"/>
      <c r="AM13" s="630"/>
      <c r="AN13" s="630"/>
      <c r="AO13" s="630"/>
      <c r="AP13" s="630"/>
      <c r="AQ13" s="631"/>
      <c r="AR13" s="632"/>
      <c r="AS13" s="630"/>
      <c r="AT13" s="630"/>
      <c r="AU13" s="633"/>
      <c r="AV13" s="631"/>
      <c r="AW13" s="400">
        <v>5</v>
      </c>
      <c r="AX13" s="612"/>
    </row>
    <row r="14" spans="1:50" ht="21" customHeight="1" thickBot="1" x14ac:dyDescent="0.35">
      <c r="A14" s="534">
        <v>6</v>
      </c>
      <c r="B14" s="1018">
        <v>1115020009</v>
      </c>
      <c r="C14" s="1155" t="s">
        <v>765</v>
      </c>
      <c r="D14" s="438"/>
      <c r="E14" s="629"/>
      <c r="F14" s="630"/>
      <c r="G14" s="630"/>
      <c r="H14" s="630"/>
      <c r="I14" s="630"/>
      <c r="J14" s="630"/>
      <c r="K14" s="631"/>
      <c r="L14" s="632"/>
      <c r="M14" s="630"/>
      <c r="N14" s="630"/>
      <c r="O14" s="630"/>
      <c r="P14" s="630"/>
      <c r="Q14" s="630"/>
      <c r="R14" s="630"/>
      <c r="S14" s="633"/>
      <c r="T14" s="634"/>
      <c r="U14" s="630"/>
      <c r="V14" s="630"/>
      <c r="W14" s="630"/>
      <c r="X14" s="630"/>
      <c r="Y14" s="630"/>
      <c r="Z14" s="630"/>
      <c r="AA14" s="631"/>
      <c r="AB14" s="632"/>
      <c r="AC14" s="630"/>
      <c r="AD14" s="630"/>
      <c r="AE14" s="630"/>
      <c r="AF14" s="630"/>
      <c r="AG14" s="630"/>
      <c r="AH14" s="630"/>
      <c r="AI14" s="633"/>
      <c r="AJ14" s="634"/>
      <c r="AK14" s="630"/>
      <c r="AL14" s="630"/>
      <c r="AM14" s="630"/>
      <c r="AN14" s="630"/>
      <c r="AO14" s="630"/>
      <c r="AP14" s="630"/>
      <c r="AQ14" s="631"/>
      <c r="AR14" s="632"/>
      <c r="AS14" s="630"/>
      <c r="AT14" s="630"/>
      <c r="AU14" s="633"/>
      <c r="AV14" s="631"/>
      <c r="AW14" s="635">
        <v>6</v>
      </c>
      <c r="AX14" s="612"/>
    </row>
    <row r="15" spans="1:50" ht="21" customHeight="1" thickTop="1" x14ac:dyDescent="0.3">
      <c r="A15" s="533">
        <v>7</v>
      </c>
      <c r="B15" s="1146">
        <v>1115020048</v>
      </c>
      <c r="C15" s="1147" t="s">
        <v>769</v>
      </c>
      <c r="D15" s="726"/>
      <c r="E15" s="629"/>
      <c r="F15" s="630"/>
      <c r="G15" s="630"/>
      <c r="H15" s="630"/>
      <c r="I15" s="630"/>
      <c r="J15" s="630"/>
      <c r="K15" s="631"/>
      <c r="L15" s="632"/>
      <c r="M15" s="630"/>
      <c r="N15" s="630"/>
      <c r="O15" s="630"/>
      <c r="P15" s="630"/>
      <c r="Q15" s="630"/>
      <c r="R15" s="630"/>
      <c r="S15" s="633"/>
      <c r="T15" s="634"/>
      <c r="U15" s="630"/>
      <c r="V15" s="630"/>
      <c r="W15" s="630"/>
      <c r="X15" s="630"/>
      <c r="Y15" s="630"/>
      <c r="Z15" s="630"/>
      <c r="AA15" s="631"/>
      <c r="AB15" s="632"/>
      <c r="AC15" s="630"/>
      <c r="AD15" s="630"/>
      <c r="AE15" s="630"/>
      <c r="AF15" s="630"/>
      <c r="AG15" s="630"/>
      <c r="AH15" s="630"/>
      <c r="AI15" s="633"/>
      <c r="AJ15" s="634"/>
      <c r="AK15" s="630"/>
      <c r="AL15" s="630"/>
      <c r="AM15" s="630"/>
      <c r="AN15" s="630"/>
      <c r="AO15" s="630"/>
      <c r="AP15" s="630"/>
      <c r="AQ15" s="631"/>
      <c r="AR15" s="632"/>
      <c r="AS15" s="630"/>
      <c r="AT15" s="630"/>
      <c r="AU15" s="633"/>
      <c r="AV15" s="631"/>
      <c r="AW15" s="400">
        <v>7</v>
      </c>
      <c r="AX15" s="612"/>
    </row>
    <row r="16" spans="1:50" ht="21" customHeight="1" thickBot="1" x14ac:dyDescent="0.35">
      <c r="A16" s="534">
        <v>8</v>
      </c>
      <c r="B16" s="1146">
        <v>1115020012</v>
      </c>
      <c r="C16" s="1147" t="s">
        <v>772</v>
      </c>
      <c r="D16" s="438"/>
      <c r="E16" s="629"/>
      <c r="F16" s="630"/>
      <c r="G16" s="630"/>
      <c r="H16" s="630"/>
      <c r="I16" s="630"/>
      <c r="J16" s="630"/>
      <c r="K16" s="631"/>
      <c r="L16" s="632"/>
      <c r="M16" s="630"/>
      <c r="N16" s="630"/>
      <c r="O16" s="630"/>
      <c r="P16" s="630"/>
      <c r="Q16" s="630"/>
      <c r="R16" s="630"/>
      <c r="S16" s="633"/>
      <c r="T16" s="634"/>
      <c r="U16" s="630"/>
      <c r="V16" s="630"/>
      <c r="W16" s="630"/>
      <c r="X16" s="630"/>
      <c r="Y16" s="630"/>
      <c r="Z16" s="630"/>
      <c r="AA16" s="631"/>
      <c r="AB16" s="632"/>
      <c r="AC16" s="630"/>
      <c r="AD16" s="630"/>
      <c r="AE16" s="630"/>
      <c r="AF16" s="630"/>
      <c r="AG16" s="630"/>
      <c r="AH16" s="630"/>
      <c r="AI16" s="633"/>
      <c r="AJ16" s="634"/>
      <c r="AK16" s="630"/>
      <c r="AL16" s="630"/>
      <c r="AM16" s="630"/>
      <c r="AN16" s="630"/>
      <c r="AO16" s="630"/>
      <c r="AP16" s="630"/>
      <c r="AQ16" s="631"/>
      <c r="AR16" s="632"/>
      <c r="AS16" s="630"/>
      <c r="AT16" s="630"/>
      <c r="AU16" s="633"/>
      <c r="AV16" s="631"/>
      <c r="AW16" s="635">
        <v>8</v>
      </c>
      <c r="AX16" s="612"/>
    </row>
    <row r="17" spans="1:50" ht="21" customHeight="1" thickTop="1" x14ac:dyDescent="0.3">
      <c r="A17" s="533">
        <v>9</v>
      </c>
      <c r="B17" s="1146">
        <v>1115020063</v>
      </c>
      <c r="C17" s="1356" t="s">
        <v>775</v>
      </c>
      <c r="D17" s="628"/>
      <c r="E17" s="629"/>
      <c r="F17" s="630"/>
      <c r="G17" s="630"/>
      <c r="H17" s="630"/>
      <c r="I17" s="630"/>
      <c r="J17" s="630"/>
      <c r="K17" s="631"/>
      <c r="L17" s="632"/>
      <c r="M17" s="630"/>
      <c r="N17" s="630"/>
      <c r="O17" s="630"/>
      <c r="P17" s="630"/>
      <c r="Q17" s="630"/>
      <c r="R17" s="630"/>
      <c r="S17" s="633"/>
      <c r="T17" s="634"/>
      <c r="U17" s="630"/>
      <c r="V17" s="630"/>
      <c r="W17" s="630"/>
      <c r="X17" s="630"/>
      <c r="Y17" s="630"/>
      <c r="Z17" s="630"/>
      <c r="AA17" s="631"/>
      <c r="AB17" s="632"/>
      <c r="AC17" s="630"/>
      <c r="AD17" s="630"/>
      <c r="AE17" s="630"/>
      <c r="AF17" s="630"/>
      <c r="AG17" s="630"/>
      <c r="AH17" s="630"/>
      <c r="AI17" s="633"/>
      <c r="AJ17" s="634"/>
      <c r="AK17" s="630"/>
      <c r="AL17" s="630"/>
      <c r="AM17" s="630"/>
      <c r="AN17" s="630"/>
      <c r="AO17" s="630"/>
      <c r="AP17" s="630"/>
      <c r="AQ17" s="631"/>
      <c r="AR17" s="632"/>
      <c r="AS17" s="630"/>
      <c r="AT17" s="630"/>
      <c r="AU17" s="633"/>
      <c r="AV17" s="631"/>
      <c r="AW17" s="400">
        <v>9</v>
      </c>
      <c r="AX17" s="612"/>
    </row>
    <row r="18" spans="1:50" ht="21" customHeight="1" thickBot="1" x14ac:dyDescent="0.35">
      <c r="A18" s="534">
        <v>10</v>
      </c>
      <c r="B18" s="1146">
        <v>1115020015</v>
      </c>
      <c r="C18" s="1147" t="s">
        <v>778</v>
      </c>
      <c r="D18" s="628"/>
      <c r="E18" s="629"/>
      <c r="F18" s="630"/>
      <c r="G18" s="630"/>
      <c r="H18" s="630"/>
      <c r="I18" s="630"/>
      <c r="J18" s="630"/>
      <c r="K18" s="631"/>
      <c r="L18" s="632"/>
      <c r="M18" s="630"/>
      <c r="N18" s="630"/>
      <c r="O18" s="630"/>
      <c r="P18" s="630"/>
      <c r="Q18" s="630"/>
      <c r="R18" s="630"/>
      <c r="S18" s="633"/>
      <c r="T18" s="634"/>
      <c r="U18" s="630"/>
      <c r="V18" s="630"/>
      <c r="W18" s="630"/>
      <c r="X18" s="630"/>
      <c r="Y18" s="630"/>
      <c r="Z18" s="630"/>
      <c r="AA18" s="631"/>
      <c r="AB18" s="632"/>
      <c r="AC18" s="630"/>
      <c r="AD18" s="630"/>
      <c r="AE18" s="630"/>
      <c r="AF18" s="630"/>
      <c r="AG18" s="630"/>
      <c r="AH18" s="630"/>
      <c r="AI18" s="633"/>
      <c r="AJ18" s="634"/>
      <c r="AK18" s="630"/>
      <c r="AL18" s="630"/>
      <c r="AM18" s="630"/>
      <c r="AN18" s="630"/>
      <c r="AO18" s="630"/>
      <c r="AP18" s="630"/>
      <c r="AQ18" s="631"/>
      <c r="AR18" s="632"/>
      <c r="AS18" s="630"/>
      <c r="AT18" s="630"/>
      <c r="AU18" s="633"/>
      <c r="AV18" s="631"/>
      <c r="AW18" s="635">
        <v>10</v>
      </c>
      <c r="AX18" s="612"/>
    </row>
    <row r="19" spans="1:50" ht="21" customHeight="1" thickTop="1" x14ac:dyDescent="0.3">
      <c r="A19" s="533">
        <v>11</v>
      </c>
      <c r="B19" s="1146">
        <v>1115020066</v>
      </c>
      <c r="C19" s="1147" t="s">
        <v>781</v>
      </c>
      <c r="D19" s="628"/>
      <c r="E19" s="629"/>
      <c r="F19" s="630"/>
      <c r="G19" s="630"/>
      <c r="H19" s="630"/>
      <c r="I19" s="630"/>
      <c r="J19" s="630"/>
      <c r="K19" s="631"/>
      <c r="L19" s="632"/>
      <c r="M19" s="630"/>
      <c r="N19" s="630"/>
      <c r="O19" s="630"/>
      <c r="P19" s="630"/>
      <c r="Q19" s="630"/>
      <c r="R19" s="630"/>
      <c r="S19" s="633"/>
      <c r="T19" s="634"/>
      <c r="U19" s="630"/>
      <c r="V19" s="630"/>
      <c r="W19" s="630"/>
      <c r="X19" s="630"/>
      <c r="Y19" s="630"/>
      <c r="Z19" s="630"/>
      <c r="AA19" s="631"/>
      <c r="AB19" s="632"/>
      <c r="AC19" s="630"/>
      <c r="AD19" s="630"/>
      <c r="AE19" s="630"/>
      <c r="AF19" s="630"/>
      <c r="AG19" s="630"/>
      <c r="AH19" s="630"/>
      <c r="AI19" s="633"/>
      <c r="AJ19" s="634"/>
      <c r="AK19" s="630"/>
      <c r="AL19" s="630"/>
      <c r="AM19" s="630"/>
      <c r="AN19" s="630"/>
      <c r="AO19" s="630"/>
      <c r="AP19" s="630"/>
      <c r="AQ19" s="631"/>
      <c r="AR19" s="632"/>
      <c r="AS19" s="630"/>
      <c r="AT19" s="630"/>
      <c r="AU19" s="633"/>
      <c r="AV19" s="631"/>
      <c r="AW19" s="400">
        <v>11</v>
      </c>
      <c r="AX19" s="612"/>
    </row>
    <row r="20" spans="1:50" ht="21" customHeight="1" thickBot="1" x14ac:dyDescent="0.35">
      <c r="A20" s="534">
        <v>12</v>
      </c>
      <c r="B20" s="1146">
        <v>1115020018</v>
      </c>
      <c r="C20" s="1147" t="s">
        <v>784</v>
      </c>
      <c r="D20" s="628"/>
      <c r="E20" s="629"/>
      <c r="F20" s="630"/>
      <c r="G20" s="630"/>
      <c r="H20" s="630"/>
      <c r="I20" s="630"/>
      <c r="J20" s="630"/>
      <c r="K20" s="631"/>
      <c r="L20" s="632"/>
      <c r="M20" s="630"/>
      <c r="N20" s="630"/>
      <c r="O20" s="630"/>
      <c r="P20" s="630"/>
      <c r="Q20" s="630"/>
      <c r="R20" s="630"/>
      <c r="S20" s="633"/>
      <c r="T20" s="634"/>
      <c r="U20" s="630"/>
      <c r="V20" s="630"/>
      <c r="W20" s="630"/>
      <c r="X20" s="630"/>
      <c r="Y20" s="630"/>
      <c r="Z20" s="630"/>
      <c r="AA20" s="631"/>
      <c r="AB20" s="632"/>
      <c r="AC20" s="630"/>
      <c r="AD20" s="630"/>
      <c r="AE20" s="630"/>
      <c r="AF20" s="630"/>
      <c r="AG20" s="630"/>
      <c r="AH20" s="630"/>
      <c r="AI20" s="633"/>
      <c r="AJ20" s="634"/>
      <c r="AK20" s="630"/>
      <c r="AL20" s="630"/>
      <c r="AM20" s="630"/>
      <c r="AN20" s="630"/>
      <c r="AO20" s="630"/>
      <c r="AP20" s="630"/>
      <c r="AQ20" s="631"/>
      <c r="AR20" s="632"/>
      <c r="AS20" s="630"/>
      <c r="AT20" s="630"/>
      <c r="AU20" s="633"/>
      <c r="AV20" s="631"/>
      <c r="AW20" s="635">
        <v>12</v>
      </c>
      <c r="AX20" s="612"/>
    </row>
    <row r="21" spans="1:50" ht="21" customHeight="1" thickTop="1" x14ac:dyDescent="0.3">
      <c r="A21" s="533">
        <v>13</v>
      </c>
      <c r="B21" s="1144">
        <v>1115020051</v>
      </c>
      <c r="C21" s="1148" t="s">
        <v>787</v>
      </c>
      <c r="D21" s="628"/>
      <c r="E21" s="629"/>
      <c r="F21" s="630"/>
      <c r="G21" s="630"/>
      <c r="H21" s="630"/>
      <c r="I21" s="709"/>
      <c r="J21" s="630"/>
      <c r="K21" s="631"/>
      <c r="L21" s="632"/>
      <c r="M21" s="630"/>
      <c r="N21" s="630"/>
      <c r="O21" s="630"/>
      <c r="P21" s="630"/>
      <c r="Q21" s="630"/>
      <c r="R21" s="630"/>
      <c r="S21" s="633"/>
      <c r="T21" s="634"/>
      <c r="U21" s="630"/>
      <c r="V21" s="630"/>
      <c r="W21" s="630"/>
      <c r="X21" s="630"/>
      <c r="Y21" s="630"/>
      <c r="Z21" s="630"/>
      <c r="AA21" s="631"/>
      <c r="AB21" s="632"/>
      <c r="AC21" s="630"/>
      <c r="AD21" s="630"/>
      <c r="AE21" s="630"/>
      <c r="AF21" s="630"/>
      <c r="AG21" s="630"/>
      <c r="AH21" s="630"/>
      <c r="AI21" s="633"/>
      <c r="AJ21" s="634"/>
      <c r="AK21" s="630"/>
      <c r="AL21" s="630"/>
      <c r="AM21" s="630"/>
      <c r="AN21" s="630"/>
      <c r="AO21" s="630"/>
      <c r="AP21" s="630"/>
      <c r="AQ21" s="631"/>
      <c r="AR21" s="632"/>
      <c r="AS21" s="630"/>
      <c r="AT21" s="630"/>
      <c r="AU21" s="633"/>
      <c r="AV21" s="631"/>
      <c r="AW21" s="400">
        <v>13</v>
      </c>
      <c r="AX21" s="612"/>
    </row>
    <row r="22" spans="1:50" ht="21" customHeight="1" thickBot="1" x14ac:dyDescent="0.35">
      <c r="A22" s="534">
        <v>14</v>
      </c>
      <c r="B22" s="1144">
        <v>1115020021</v>
      </c>
      <c r="C22" s="1148" t="s">
        <v>789</v>
      </c>
      <c r="D22" s="628"/>
      <c r="E22" s="629"/>
      <c r="F22" s="630"/>
      <c r="G22" s="630"/>
      <c r="H22" s="630"/>
      <c r="I22" s="630"/>
      <c r="J22" s="630"/>
      <c r="K22" s="631"/>
      <c r="L22" s="632"/>
      <c r="M22" s="630"/>
      <c r="N22" s="630"/>
      <c r="O22" s="630"/>
      <c r="P22" s="630"/>
      <c r="Q22" s="630"/>
      <c r="R22" s="630"/>
      <c r="S22" s="633"/>
      <c r="T22" s="634"/>
      <c r="U22" s="630"/>
      <c r="V22" s="630"/>
      <c r="W22" s="630"/>
      <c r="X22" s="630"/>
      <c r="Y22" s="630"/>
      <c r="Z22" s="630"/>
      <c r="AA22" s="631"/>
      <c r="AB22" s="632"/>
      <c r="AC22" s="630"/>
      <c r="AD22" s="630"/>
      <c r="AE22" s="630"/>
      <c r="AF22" s="630"/>
      <c r="AG22" s="630"/>
      <c r="AH22" s="630"/>
      <c r="AI22" s="633"/>
      <c r="AJ22" s="634"/>
      <c r="AK22" s="630"/>
      <c r="AL22" s="630"/>
      <c r="AM22" s="630"/>
      <c r="AN22" s="630"/>
      <c r="AO22" s="630"/>
      <c r="AP22" s="630"/>
      <c r="AQ22" s="631"/>
      <c r="AR22" s="632"/>
      <c r="AS22" s="630"/>
      <c r="AT22" s="630"/>
      <c r="AU22" s="633"/>
      <c r="AV22" s="631"/>
      <c r="AW22" s="635">
        <v>14</v>
      </c>
      <c r="AX22" s="612"/>
    </row>
    <row r="23" spans="1:50" ht="21" customHeight="1" thickTop="1" x14ac:dyDescent="0.3">
      <c r="A23" s="533">
        <v>15</v>
      </c>
      <c r="B23" s="1144">
        <v>1115020037</v>
      </c>
      <c r="C23" s="1148" t="s">
        <v>792</v>
      </c>
      <c r="D23" s="628"/>
      <c r="E23" s="629"/>
      <c r="F23" s="630"/>
      <c r="G23" s="630"/>
      <c r="H23" s="630"/>
      <c r="I23" s="630"/>
      <c r="J23" s="630"/>
      <c r="K23" s="631"/>
      <c r="L23" s="632"/>
      <c r="M23" s="630"/>
      <c r="N23" s="630"/>
      <c r="O23" s="630"/>
      <c r="P23" s="630"/>
      <c r="Q23" s="630"/>
      <c r="R23" s="630"/>
      <c r="S23" s="633"/>
      <c r="T23" s="634"/>
      <c r="U23" s="630"/>
      <c r="V23" s="630"/>
      <c r="W23" s="630"/>
      <c r="X23" s="630"/>
      <c r="Y23" s="630"/>
      <c r="Z23" s="630"/>
      <c r="AA23" s="631"/>
      <c r="AB23" s="632"/>
      <c r="AC23" s="630"/>
      <c r="AD23" s="630"/>
      <c r="AE23" s="630"/>
      <c r="AF23" s="630"/>
      <c r="AG23" s="630"/>
      <c r="AH23" s="630"/>
      <c r="AI23" s="633"/>
      <c r="AJ23" s="634"/>
      <c r="AK23" s="630"/>
      <c r="AL23" s="630"/>
      <c r="AM23" s="630"/>
      <c r="AN23" s="630"/>
      <c r="AO23" s="630"/>
      <c r="AP23" s="630"/>
      <c r="AQ23" s="631"/>
      <c r="AR23" s="632"/>
      <c r="AS23" s="630"/>
      <c r="AT23" s="630"/>
      <c r="AU23" s="633"/>
      <c r="AV23" s="631"/>
      <c r="AW23" s="400">
        <v>15</v>
      </c>
      <c r="AX23" s="612"/>
    </row>
    <row r="24" spans="1:50" ht="21" customHeight="1" thickBot="1" x14ac:dyDescent="0.35">
      <c r="A24" s="534">
        <v>16</v>
      </c>
      <c r="B24" s="1144">
        <v>1115020024</v>
      </c>
      <c r="C24" s="1148" t="s">
        <v>794</v>
      </c>
      <c r="D24" s="628"/>
      <c r="E24" s="629"/>
      <c r="F24" s="630"/>
      <c r="G24" s="630"/>
      <c r="H24" s="637" t="s">
        <v>283</v>
      </c>
      <c r="I24" s="630"/>
      <c r="J24" s="630"/>
      <c r="K24" s="631"/>
      <c r="L24" s="632"/>
      <c r="M24" s="630"/>
      <c r="N24" s="630"/>
      <c r="O24" s="630"/>
      <c r="P24" s="630"/>
      <c r="Q24" s="630"/>
      <c r="R24" s="630"/>
      <c r="S24" s="633"/>
      <c r="T24" s="634"/>
      <c r="U24" s="630"/>
      <c r="V24" s="630"/>
      <c r="W24" s="630"/>
      <c r="X24" s="630"/>
      <c r="Y24" s="630"/>
      <c r="Z24" s="630"/>
      <c r="AA24" s="631"/>
      <c r="AB24" s="632"/>
      <c r="AC24" s="630"/>
      <c r="AD24" s="630"/>
      <c r="AE24" s="630"/>
      <c r="AF24" s="630"/>
      <c r="AG24" s="630"/>
      <c r="AH24" s="630"/>
      <c r="AI24" s="633"/>
      <c r="AJ24" s="634"/>
      <c r="AK24" s="630"/>
      <c r="AL24" s="630"/>
      <c r="AM24" s="630"/>
      <c r="AN24" s="630"/>
      <c r="AO24" s="630"/>
      <c r="AP24" s="630"/>
      <c r="AQ24" s="631"/>
      <c r="AR24" s="632"/>
      <c r="AS24" s="630"/>
      <c r="AT24" s="630"/>
      <c r="AU24" s="633"/>
      <c r="AV24" s="631"/>
      <c r="AW24" s="635">
        <v>16</v>
      </c>
      <c r="AX24" s="612"/>
    </row>
    <row r="25" spans="1:50" ht="21" customHeight="1" thickTop="1" x14ac:dyDescent="0.3">
      <c r="A25" s="533">
        <v>17</v>
      </c>
      <c r="B25" s="1144">
        <v>1115020071</v>
      </c>
      <c r="C25" s="1148" t="s">
        <v>796</v>
      </c>
      <c r="D25" s="628"/>
      <c r="E25" s="629"/>
      <c r="F25" s="630"/>
      <c r="G25" s="697"/>
      <c r="H25" s="630"/>
      <c r="I25" s="630"/>
      <c r="J25" s="630"/>
      <c r="K25" s="631"/>
      <c r="L25" s="632"/>
      <c r="M25" s="630"/>
      <c r="N25" s="630"/>
      <c r="O25" s="630"/>
      <c r="P25" s="630"/>
      <c r="Q25" s="630"/>
      <c r="R25" s="630"/>
      <c r="S25" s="633"/>
      <c r="T25" s="634"/>
      <c r="U25" s="630"/>
      <c r="V25" s="630"/>
      <c r="W25" s="630"/>
      <c r="X25" s="630"/>
      <c r="Y25" s="630"/>
      <c r="Z25" s="630"/>
      <c r="AA25" s="631"/>
      <c r="AB25" s="632"/>
      <c r="AC25" s="630"/>
      <c r="AD25" s="630"/>
      <c r="AE25" s="630"/>
      <c r="AF25" s="630"/>
      <c r="AG25" s="630"/>
      <c r="AH25" s="630"/>
      <c r="AI25" s="633"/>
      <c r="AJ25" s="634"/>
      <c r="AK25" s="630"/>
      <c r="AL25" s="630"/>
      <c r="AM25" s="630"/>
      <c r="AN25" s="630"/>
      <c r="AO25" s="630"/>
      <c r="AP25" s="630"/>
      <c r="AQ25" s="631"/>
      <c r="AR25" s="632"/>
      <c r="AS25" s="630"/>
      <c r="AT25" s="630"/>
      <c r="AU25" s="633"/>
      <c r="AV25" s="631"/>
      <c r="AW25" s="400">
        <v>17</v>
      </c>
      <c r="AX25" s="612"/>
    </row>
    <row r="26" spans="1:50" ht="21" customHeight="1" thickBot="1" x14ac:dyDescent="0.35">
      <c r="A26" s="534">
        <v>18</v>
      </c>
      <c r="B26" s="1144">
        <v>1115020027</v>
      </c>
      <c r="C26" s="1148" t="s">
        <v>798</v>
      </c>
      <c r="D26" s="628"/>
      <c r="E26" s="629"/>
      <c r="F26" s="630"/>
      <c r="G26" s="630"/>
      <c r="H26" s="630"/>
      <c r="I26" s="630"/>
      <c r="J26" s="630"/>
      <c r="K26" s="631"/>
      <c r="L26" s="632"/>
      <c r="M26" s="630"/>
      <c r="N26" s="630"/>
      <c r="O26" s="630"/>
      <c r="P26" s="630"/>
      <c r="Q26" s="630"/>
      <c r="R26" s="630"/>
      <c r="S26" s="633"/>
      <c r="T26" s="634"/>
      <c r="U26" s="630"/>
      <c r="V26" s="630"/>
      <c r="W26" s="630"/>
      <c r="X26" s="630"/>
      <c r="Y26" s="630"/>
      <c r="Z26" s="630"/>
      <c r="AA26" s="631"/>
      <c r="AB26" s="632"/>
      <c r="AC26" s="630"/>
      <c r="AD26" s="630"/>
      <c r="AE26" s="630"/>
      <c r="AF26" s="630"/>
      <c r="AG26" s="630"/>
      <c r="AH26" s="630"/>
      <c r="AI26" s="633"/>
      <c r="AJ26" s="634"/>
      <c r="AK26" s="630"/>
      <c r="AL26" s="630"/>
      <c r="AM26" s="630"/>
      <c r="AN26" s="630"/>
      <c r="AO26" s="630"/>
      <c r="AP26" s="630"/>
      <c r="AQ26" s="631"/>
      <c r="AR26" s="632"/>
      <c r="AS26" s="630"/>
      <c r="AT26" s="630"/>
      <c r="AU26" s="633"/>
      <c r="AV26" s="631"/>
      <c r="AW26" s="635">
        <v>18</v>
      </c>
      <c r="AX26" s="612"/>
    </row>
    <row r="27" spans="1:50" ht="21" customHeight="1" thickTop="1" x14ac:dyDescent="0.3">
      <c r="A27" s="533">
        <v>19</v>
      </c>
      <c r="B27" s="1144">
        <v>1115020072</v>
      </c>
      <c r="C27" s="1148" t="s">
        <v>801</v>
      </c>
      <c r="D27" s="628"/>
      <c r="E27" s="629"/>
      <c r="F27" s="630"/>
      <c r="G27" s="630"/>
      <c r="H27" s="630"/>
      <c r="I27" s="630"/>
      <c r="J27" s="630"/>
      <c r="K27" s="631"/>
      <c r="L27" s="632"/>
      <c r="M27" s="630"/>
      <c r="N27" s="630"/>
      <c r="O27" s="630"/>
      <c r="P27" s="630"/>
      <c r="Q27" s="630"/>
      <c r="R27" s="630"/>
      <c r="S27" s="633"/>
      <c r="T27" s="634"/>
      <c r="U27" s="630"/>
      <c r="V27" s="630"/>
      <c r="W27" s="630"/>
      <c r="X27" s="630"/>
      <c r="Y27" s="630"/>
      <c r="Z27" s="630"/>
      <c r="AA27" s="631"/>
      <c r="AB27" s="632"/>
      <c r="AC27" s="630"/>
      <c r="AD27" s="630"/>
      <c r="AE27" s="630"/>
      <c r="AF27" s="630"/>
      <c r="AG27" s="630"/>
      <c r="AH27" s="630"/>
      <c r="AI27" s="633"/>
      <c r="AJ27" s="634"/>
      <c r="AK27" s="630"/>
      <c r="AL27" s="630"/>
      <c r="AM27" s="630"/>
      <c r="AN27" s="630"/>
      <c r="AO27" s="630"/>
      <c r="AP27" s="630"/>
      <c r="AQ27" s="631"/>
      <c r="AR27" s="632"/>
      <c r="AS27" s="630"/>
      <c r="AT27" s="630"/>
      <c r="AU27" s="633"/>
      <c r="AV27" s="631"/>
      <c r="AW27" s="400">
        <v>19</v>
      </c>
      <c r="AX27" s="612"/>
    </row>
    <row r="28" spans="1:50" ht="21" customHeight="1" thickBot="1" x14ac:dyDescent="0.35">
      <c r="A28" s="534">
        <v>20</v>
      </c>
      <c r="B28" s="1144">
        <v>1115020040</v>
      </c>
      <c r="C28" s="1148" t="s">
        <v>803</v>
      </c>
      <c r="D28" s="628"/>
      <c r="E28" s="629"/>
      <c r="F28" s="630"/>
      <c r="G28" s="630"/>
      <c r="H28" s="630"/>
      <c r="I28" s="630"/>
      <c r="J28" s="630"/>
      <c r="K28" s="631"/>
      <c r="L28" s="632"/>
      <c r="M28" s="630"/>
      <c r="N28" s="630"/>
      <c r="O28" s="630"/>
      <c r="P28" s="629"/>
      <c r="Q28" s="630"/>
      <c r="R28" s="630"/>
      <c r="S28" s="633"/>
      <c r="T28" s="634"/>
      <c r="U28" s="630"/>
      <c r="V28" s="630"/>
      <c r="W28" s="630"/>
      <c r="X28" s="630"/>
      <c r="Y28" s="630"/>
      <c r="Z28" s="630"/>
      <c r="AA28" s="631"/>
      <c r="AB28" s="632"/>
      <c r="AC28" s="630"/>
      <c r="AD28" s="630"/>
      <c r="AE28" s="630"/>
      <c r="AF28" s="630"/>
      <c r="AG28" s="630"/>
      <c r="AH28" s="630"/>
      <c r="AI28" s="633"/>
      <c r="AJ28" s="634"/>
      <c r="AK28" s="630"/>
      <c r="AL28" s="630"/>
      <c r="AM28" s="630"/>
      <c r="AN28" s="630"/>
      <c r="AO28" s="630"/>
      <c r="AP28" s="630"/>
      <c r="AQ28" s="631"/>
      <c r="AR28" s="632"/>
      <c r="AS28" s="630"/>
      <c r="AT28" s="630"/>
      <c r="AU28" s="633"/>
      <c r="AV28" s="631"/>
      <c r="AW28" s="635">
        <v>20</v>
      </c>
      <c r="AX28" s="612"/>
    </row>
    <row r="29" spans="1:50" ht="21" customHeight="1" thickTop="1" x14ac:dyDescent="0.3">
      <c r="A29" s="533">
        <v>21</v>
      </c>
      <c r="B29" s="1144">
        <v>1115020057</v>
      </c>
      <c r="C29" s="1148" t="s">
        <v>805</v>
      </c>
      <c r="D29" s="628"/>
      <c r="E29" s="629"/>
      <c r="F29" s="630"/>
      <c r="G29" s="630"/>
      <c r="H29" s="630"/>
      <c r="I29" s="630"/>
      <c r="J29" s="630"/>
      <c r="K29" s="631"/>
      <c r="L29" s="632"/>
      <c r="M29" s="630"/>
      <c r="N29" s="630"/>
      <c r="O29" s="630"/>
      <c r="P29" s="630"/>
      <c r="Q29" s="630"/>
      <c r="R29" s="630"/>
      <c r="S29" s="633"/>
      <c r="T29" s="634"/>
      <c r="U29" s="630"/>
      <c r="V29" s="630"/>
      <c r="W29" s="630"/>
      <c r="X29" s="630"/>
      <c r="Y29" s="630"/>
      <c r="Z29" s="630"/>
      <c r="AA29" s="631"/>
      <c r="AB29" s="632"/>
      <c r="AC29" s="630"/>
      <c r="AD29" s="630"/>
      <c r="AE29" s="630"/>
      <c r="AF29" s="630"/>
      <c r="AG29" s="630"/>
      <c r="AH29" s="630"/>
      <c r="AI29" s="633"/>
      <c r="AJ29" s="634"/>
      <c r="AK29" s="630"/>
      <c r="AL29" s="630"/>
      <c r="AM29" s="630"/>
      <c r="AN29" s="630"/>
      <c r="AO29" s="630"/>
      <c r="AP29" s="630"/>
      <c r="AQ29" s="631"/>
      <c r="AR29" s="632"/>
      <c r="AS29" s="630"/>
      <c r="AT29" s="630"/>
      <c r="AU29" s="633"/>
      <c r="AV29" s="631"/>
      <c r="AW29" s="400">
        <v>21</v>
      </c>
      <c r="AX29" s="612"/>
    </row>
    <row r="30" spans="1:50" ht="21" customHeight="1" thickBot="1" x14ac:dyDescent="0.35">
      <c r="A30" s="534">
        <v>22</v>
      </c>
      <c r="B30" s="1144">
        <v>1115020073</v>
      </c>
      <c r="C30" s="1148" t="s">
        <v>930</v>
      </c>
      <c r="D30" s="628"/>
      <c r="E30" s="629"/>
      <c r="F30" s="630"/>
      <c r="G30" s="630"/>
      <c r="H30" s="630"/>
      <c r="I30" s="630"/>
      <c r="J30" s="630"/>
      <c r="K30" s="631"/>
      <c r="L30" s="632"/>
      <c r="M30" s="630"/>
      <c r="N30" s="630"/>
      <c r="O30" s="630"/>
      <c r="P30" s="630"/>
      <c r="Q30" s="630"/>
      <c r="R30" s="630"/>
      <c r="S30" s="633"/>
      <c r="T30" s="634"/>
      <c r="U30" s="630"/>
      <c r="V30" s="630"/>
      <c r="W30" s="630"/>
      <c r="X30" s="630"/>
      <c r="Y30" s="630"/>
      <c r="Z30" s="630"/>
      <c r="AA30" s="631"/>
      <c r="AB30" s="632"/>
      <c r="AC30" s="630"/>
      <c r="AD30" s="630"/>
      <c r="AE30" s="630"/>
      <c r="AF30" s="630"/>
      <c r="AG30" s="630"/>
      <c r="AH30" s="630"/>
      <c r="AI30" s="633"/>
      <c r="AJ30" s="634"/>
      <c r="AK30" s="630"/>
      <c r="AL30" s="630"/>
      <c r="AM30" s="630"/>
      <c r="AN30" s="630"/>
      <c r="AO30" s="630"/>
      <c r="AP30" s="630"/>
      <c r="AQ30" s="631"/>
      <c r="AR30" s="632"/>
      <c r="AS30" s="630"/>
      <c r="AT30" s="630"/>
      <c r="AU30" s="633"/>
      <c r="AV30" s="631"/>
      <c r="AW30" s="635">
        <v>22</v>
      </c>
      <c r="AX30" s="612"/>
    </row>
    <row r="31" spans="1:50" ht="21" customHeight="1" thickTop="1" x14ac:dyDescent="0.2">
      <c r="A31" s="533">
        <v>23</v>
      </c>
      <c r="B31" s="1061">
        <v>1115020030</v>
      </c>
      <c r="C31" s="1045" t="s">
        <v>809</v>
      </c>
      <c r="D31" s="370"/>
      <c r="E31" s="257"/>
      <c r="F31" s="257"/>
      <c r="G31" s="257"/>
      <c r="H31" s="257"/>
      <c r="I31" s="257"/>
      <c r="J31" s="257"/>
      <c r="K31" s="258"/>
      <c r="L31" s="259"/>
      <c r="M31" s="257"/>
      <c r="N31" s="257"/>
      <c r="O31" s="257"/>
      <c r="P31" s="257"/>
      <c r="Q31" s="257"/>
      <c r="R31" s="257"/>
      <c r="S31" s="260"/>
      <c r="T31" s="256"/>
      <c r="U31" s="257"/>
      <c r="V31" s="257"/>
      <c r="W31" s="257"/>
      <c r="X31" s="257"/>
      <c r="Y31" s="257"/>
      <c r="Z31" s="257"/>
      <c r="AA31" s="258"/>
      <c r="AB31" s="259"/>
      <c r="AC31" s="257"/>
      <c r="AD31" s="257"/>
      <c r="AE31" s="257"/>
      <c r="AF31" s="257"/>
      <c r="AG31" s="257"/>
      <c r="AH31" s="257"/>
      <c r="AI31" s="260"/>
      <c r="AJ31" s="256"/>
      <c r="AK31" s="257"/>
      <c r="AL31" s="257"/>
      <c r="AM31" s="257"/>
      <c r="AN31" s="257"/>
      <c r="AO31" s="257"/>
      <c r="AP31" s="257"/>
      <c r="AQ31" s="258"/>
      <c r="AR31" s="259"/>
      <c r="AS31" s="257"/>
      <c r="AT31" s="257"/>
      <c r="AU31" s="260"/>
      <c r="AV31" s="258"/>
      <c r="AW31" s="400">
        <v>23</v>
      </c>
    </row>
    <row r="32" spans="1:50" ht="21" customHeight="1" thickBot="1" x14ac:dyDescent="0.25">
      <c r="A32" s="534">
        <v>24</v>
      </c>
      <c r="B32" s="1048"/>
      <c r="C32" s="1156"/>
      <c r="D32" s="256"/>
      <c r="E32" s="257"/>
      <c r="F32" s="257"/>
      <c r="G32" s="257"/>
      <c r="H32" s="257"/>
      <c r="I32" s="257"/>
      <c r="J32" s="257"/>
      <c r="K32" s="258"/>
      <c r="L32" s="259"/>
      <c r="M32" s="257"/>
      <c r="N32" s="257"/>
      <c r="O32" s="257"/>
      <c r="P32" s="257"/>
      <c r="Q32" s="257"/>
      <c r="R32" s="257"/>
      <c r="S32" s="260"/>
      <c r="T32" s="256"/>
      <c r="U32" s="257"/>
      <c r="V32" s="257"/>
      <c r="W32" s="257"/>
      <c r="X32" s="257"/>
      <c r="Y32" s="257"/>
      <c r="Z32" s="257"/>
      <c r="AA32" s="258"/>
      <c r="AB32" s="259"/>
      <c r="AC32" s="257"/>
      <c r="AD32" s="257"/>
      <c r="AE32" s="257"/>
      <c r="AF32" s="257"/>
      <c r="AG32" s="257"/>
      <c r="AH32" s="257"/>
      <c r="AI32" s="260"/>
      <c r="AJ32" s="256"/>
      <c r="AK32" s="257"/>
      <c r="AL32" s="257"/>
      <c r="AM32" s="257"/>
      <c r="AN32" s="257"/>
      <c r="AO32" s="257"/>
      <c r="AP32" s="257"/>
      <c r="AQ32" s="258"/>
      <c r="AR32" s="259"/>
      <c r="AS32" s="257"/>
      <c r="AT32" s="257"/>
      <c r="AU32" s="260"/>
      <c r="AV32" s="258"/>
      <c r="AW32" s="635">
        <v>24</v>
      </c>
    </row>
    <row r="33" spans="1:49" ht="21" customHeight="1" thickTop="1" x14ac:dyDescent="0.2">
      <c r="A33" s="533">
        <v>25</v>
      </c>
      <c r="B33" s="1048"/>
      <c r="C33" s="1156"/>
      <c r="D33" s="256"/>
      <c r="E33" s="257"/>
      <c r="F33" s="257"/>
      <c r="G33" s="257"/>
      <c r="H33" s="257"/>
      <c r="I33" s="257"/>
      <c r="J33" s="257"/>
      <c r="K33" s="258"/>
      <c r="L33" s="259"/>
      <c r="M33" s="257"/>
      <c r="N33" s="257"/>
      <c r="O33" s="257"/>
      <c r="P33" s="257"/>
      <c r="Q33" s="257"/>
      <c r="R33" s="257"/>
      <c r="S33" s="260"/>
      <c r="T33" s="256"/>
      <c r="U33" s="257"/>
      <c r="V33" s="257"/>
      <c r="W33" s="257"/>
      <c r="X33" s="257"/>
      <c r="Y33" s="257"/>
      <c r="Z33" s="257"/>
      <c r="AA33" s="258"/>
      <c r="AB33" s="259"/>
      <c r="AC33" s="257"/>
      <c r="AD33" s="257"/>
      <c r="AE33" s="257"/>
      <c r="AF33" s="257"/>
      <c r="AG33" s="257"/>
      <c r="AH33" s="257"/>
      <c r="AI33" s="260"/>
      <c r="AJ33" s="256"/>
      <c r="AK33" s="257"/>
      <c r="AL33" s="257"/>
      <c r="AM33" s="257"/>
      <c r="AN33" s="257"/>
      <c r="AO33" s="257"/>
      <c r="AP33" s="257"/>
      <c r="AQ33" s="258"/>
      <c r="AR33" s="259"/>
      <c r="AS33" s="257"/>
      <c r="AT33" s="257"/>
      <c r="AU33" s="260"/>
      <c r="AV33" s="258"/>
      <c r="AW33" s="400">
        <v>25</v>
      </c>
    </row>
    <row r="34" spans="1:49" ht="21" customHeight="1" thickBot="1" x14ac:dyDescent="0.25">
      <c r="A34" s="534">
        <v>26</v>
      </c>
      <c r="B34" s="1048"/>
      <c r="C34" s="1156"/>
      <c r="D34" s="275"/>
      <c r="E34" s="276"/>
      <c r="F34" s="276"/>
      <c r="G34" s="276"/>
      <c r="H34" s="276"/>
      <c r="I34" s="257"/>
      <c r="J34" s="257"/>
      <c r="K34" s="258"/>
      <c r="L34" s="259"/>
      <c r="M34" s="257"/>
      <c r="N34" s="257"/>
      <c r="O34" s="257"/>
      <c r="P34" s="257"/>
      <c r="Q34" s="257"/>
      <c r="R34" s="257"/>
      <c r="S34" s="260"/>
      <c r="T34" s="256"/>
      <c r="U34" s="257"/>
      <c r="V34" s="257"/>
      <c r="W34" s="257"/>
      <c r="X34" s="257"/>
      <c r="Y34" s="257"/>
      <c r="Z34" s="257"/>
      <c r="AA34" s="258"/>
      <c r="AB34" s="259"/>
      <c r="AC34" s="257"/>
      <c r="AD34" s="257"/>
      <c r="AE34" s="257"/>
      <c r="AF34" s="257"/>
      <c r="AG34" s="257"/>
      <c r="AH34" s="257"/>
      <c r="AI34" s="260"/>
      <c r="AJ34" s="256"/>
      <c r="AK34" s="257"/>
      <c r="AL34" s="257"/>
      <c r="AM34" s="257"/>
      <c r="AN34" s="257"/>
      <c r="AO34" s="257"/>
      <c r="AP34" s="257"/>
      <c r="AQ34" s="258"/>
      <c r="AR34" s="259"/>
      <c r="AS34" s="257"/>
      <c r="AT34" s="257"/>
      <c r="AU34" s="260"/>
      <c r="AV34" s="258"/>
      <c r="AW34" s="635">
        <v>26</v>
      </c>
    </row>
    <row r="35" spans="1:49" ht="21" customHeight="1" thickTop="1" x14ac:dyDescent="0.2">
      <c r="A35" s="533">
        <v>27</v>
      </c>
      <c r="B35" s="1029"/>
      <c r="C35" s="1358"/>
      <c r="D35" s="275"/>
      <c r="E35" s="276"/>
      <c r="F35" s="276"/>
      <c r="G35" s="276"/>
      <c r="H35" s="276"/>
      <c r="I35" s="257"/>
      <c r="J35" s="257"/>
      <c r="K35" s="258"/>
      <c r="L35" s="259"/>
      <c r="M35" s="257"/>
      <c r="N35" s="257"/>
      <c r="O35" s="257"/>
      <c r="P35" s="257"/>
      <c r="Q35" s="257"/>
      <c r="R35" s="257"/>
      <c r="S35" s="260"/>
      <c r="T35" s="256"/>
      <c r="U35" s="257"/>
      <c r="V35" s="257"/>
      <c r="W35" s="257"/>
      <c r="X35" s="257"/>
      <c r="Y35" s="257"/>
      <c r="Z35" s="257"/>
      <c r="AA35" s="258"/>
      <c r="AB35" s="259"/>
      <c r="AC35" s="257"/>
      <c r="AD35" s="257"/>
      <c r="AE35" s="257"/>
      <c r="AF35" s="257"/>
      <c r="AG35" s="257"/>
      <c r="AH35" s="257"/>
      <c r="AI35" s="260"/>
      <c r="AJ35" s="256"/>
      <c r="AK35" s="257"/>
      <c r="AL35" s="257"/>
      <c r="AM35" s="257"/>
      <c r="AN35" s="257"/>
      <c r="AO35" s="257"/>
      <c r="AP35" s="257"/>
      <c r="AQ35" s="258"/>
      <c r="AR35" s="259"/>
      <c r="AS35" s="257"/>
      <c r="AT35" s="257"/>
      <c r="AU35" s="260"/>
      <c r="AV35" s="258"/>
      <c r="AW35" s="400">
        <v>27</v>
      </c>
    </row>
    <row r="36" spans="1:49" ht="21" customHeight="1" thickBot="1" x14ac:dyDescent="0.25">
      <c r="A36" s="534">
        <v>28</v>
      </c>
      <c r="B36" s="1018"/>
      <c r="C36" s="1358"/>
      <c r="D36" s="275"/>
      <c r="E36" s="276"/>
      <c r="F36" s="276"/>
      <c r="G36" s="276"/>
      <c r="H36" s="276"/>
      <c r="I36" s="257"/>
      <c r="J36" s="257"/>
      <c r="K36" s="258"/>
      <c r="L36" s="259"/>
      <c r="M36" s="257"/>
      <c r="N36" s="257"/>
      <c r="O36" s="257"/>
      <c r="P36" s="257"/>
      <c r="Q36" s="257"/>
      <c r="R36" s="257"/>
      <c r="S36" s="260"/>
      <c r="T36" s="256"/>
      <c r="U36" s="257"/>
      <c r="V36" s="257"/>
      <c r="W36" s="257"/>
      <c r="X36" s="257"/>
      <c r="Y36" s="257"/>
      <c r="Z36" s="257"/>
      <c r="AA36" s="258"/>
      <c r="AB36" s="259"/>
      <c r="AC36" s="257"/>
      <c r="AD36" s="257"/>
      <c r="AE36" s="257"/>
      <c r="AF36" s="257"/>
      <c r="AG36" s="257"/>
      <c r="AH36" s="257"/>
      <c r="AI36" s="260"/>
      <c r="AJ36" s="256"/>
      <c r="AK36" s="257"/>
      <c r="AL36" s="257"/>
      <c r="AM36" s="257"/>
      <c r="AN36" s="257"/>
      <c r="AO36" s="257"/>
      <c r="AP36" s="257"/>
      <c r="AQ36" s="258"/>
      <c r="AR36" s="259"/>
      <c r="AS36" s="257"/>
      <c r="AT36" s="257"/>
      <c r="AU36" s="260"/>
      <c r="AV36" s="258"/>
      <c r="AW36" s="635">
        <v>28</v>
      </c>
    </row>
    <row r="37" spans="1:49" ht="21" customHeight="1" thickTop="1" thickBot="1" x14ac:dyDescent="0.25">
      <c r="A37" s="533"/>
      <c r="B37" s="1018"/>
      <c r="C37" s="1017"/>
      <c r="D37" s="261"/>
      <c r="E37" s="262"/>
      <c r="F37" s="262"/>
      <c r="G37" s="262"/>
      <c r="H37" s="262"/>
      <c r="I37" s="257"/>
      <c r="J37" s="257"/>
      <c r="K37" s="258"/>
      <c r="L37" s="259"/>
      <c r="M37" s="257"/>
      <c r="N37" s="257"/>
      <c r="O37" s="257"/>
      <c r="P37" s="257"/>
      <c r="Q37" s="257"/>
      <c r="R37" s="257"/>
      <c r="S37" s="260"/>
      <c r="T37" s="256"/>
      <c r="U37" s="257"/>
      <c r="V37" s="257"/>
      <c r="W37" s="257"/>
      <c r="X37" s="257"/>
      <c r="Y37" s="257"/>
      <c r="Z37" s="257"/>
      <c r="AA37" s="258"/>
      <c r="AB37" s="259"/>
      <c r="AC37" s="257"/>
      <c r="AD37" s="257"/>
      <c r="AE37" s="257"/>
      <c r="AF37" s="257"/>
      <c r="AG37" s="257"/>
      <c r="AH37" s="257"/>
      <c r="AI37" s="260"/>
      <c r="AJ37" s="256"/>
      <c r="AK37" s="257"/>
      <c r="AL37" s="257"/>
      <c r="AM37" s="257"/>
      <c r="AN37" s="257"/>
      <c r="AO37" s="257"/>
      <c r="AP37" s="257"/>
      <c r="AQ37" s="258"/>
      <c r="AR37" s="259"/>
      <c r="AS37" s="257"/>
      <c r="AT37" s="257"/>
      <c r="AU37" s="260"/>
      <c r="AV37" s="258"/>
      <c r="AW37" s="400"/>
    </row>
    <row r="38" spans="1:49" ht="17.100000000000001" customHeight="1" thickTop="1" x14ac:dyDescent="0.25">
      <c r="A38" s="401"/>
      <c r="B38" s="390"/>
      <c r="C38" s="456"/>
      <c r="D38" s="263"/>
      <c r="E38" s="264"/>
      <c r="F38" s="264"/>
      <c r="G38" s="264"/>
      <c r="H38" s="264"/>
      <c r="I38" s="265"/>
      <c r="J38" s="265"/>
      <c r="K38" s="266"/>
      <c r="L38" s="267"/>
      <c r="M38" s="265"/>
      <c r="N38" s="265"/>
      <c r="O38" s="265"/>
      <c r="P38" s="265"/>
      <c r="Q38" s="265"/>
      <c r="R38" s="265"/>
      <c r="S38" s="266"/>
      <c r="T38" s="267"/>
      <c r="U38" s="265"/>
      <c r="V38" s="265"/>
      <c r="W38" s="265"/>
      <c r="X38" s="265"/>
      <c r="Y38" s="265"/>
      <c r="Z38" s="265"/>
      <c r="AA38" s="266"/>
      <c r="AB38" s="267"/>
      <c r="AC38" s="265"/>
      <c r="AD38" s="265"/>
      <c r="AE38" s="265"/>
      <c r="AF38" s="265"/>
      <c r="AG38" s="265"/>
      <c r="AH38" s="265"/>
      <c r="AI38" s="266"/>
      <c r="AJ38" s="267"/>
      <c r="AK38" s="265"/>
      <c r="AL38" s="265"/>
      <c r="AM38" s="265"/>
      <c r="AN38" s="265"/>
      <c r="AO38" s="265"/>
      <c r="AP38" s="265"/>
      <c r="AQ38" s="266"/>
      <c r="AR38" s="267"/>
      <c r="AS38" s="265"/>
      <c r="AT38" s="265"/>
      <c r="AU38" s="268"/>
      <c r="AV38" s="266"/>
      <c r="AW38" s="402"/>
    </row>
    <row r="39" spans="1:49" ht="17.100000000000001" customHeight="1" x14ac:dyDescent="0.25">
      <c r="A39" s="1555"/>
      <c r="B39" s="1565"/>
      <c r="C39" s="1566"/>
      <c r="D39" s="63"/>
      <c r="E39" s="134"/>
      <c r="F39" s="134"/>
      <c r="G39" s="134"/>
      <c r="H39" s="134"/>
      <c r="I39" s="134"/>
      <c r="J39" s="134"/>
      <c r="K39" s="135"/>
      <c r="L39" s="136"/>
      <c r="M39" s="134"/>
      <c r="N39" s="134"/>
      <c r="O39" s="264"/>
      <c r="P39" s="264"/>
      <c r="Q39" s="264"/>
      <c r="R39" s="264"/>
      <c r="S39" s="269"/>
      <c r="T39" s="270"/>
      <c r="U39" s="264"/>
      <c r="V39" s="264"/>
      <c r="W39" s="264"/>
      <c r="X39" s="264"/>
      <c r="Y39" s="264"/>
      <c r="Z39" s="264"/>
      <c r="AA39" s="269"/>
      <c r="AB39" s="270"/>
      <c r="AC39" s="264"/>
      <c r="AD39" s="264"/>
      <c r="AE39" s="264"/>
      <c r="AF39" s="264"/>
      <c r="AG39" s="264"/>
      <c r="AH39" s="264"/>
      <c r="AI39" s="269"/>
      <c r="AJ39" s="270"/>
      <c r="AK39" s="264"/>
      <c r="AL39" s="264"/>
      <c r="AM39" s="264"/>
      <c r="AN39" s="264"/>
      <c r="AO39" s="264"/>
      <c r="AP39" s="264"/>
      <c r="AQ39" s="269"/>
      <c r="AR39" s="270"/>
      <c r="AS39" s="264"/>
      <c r="AT39" s="264"/>
      <c r="AU39" s="271"/>
      <c r="AV39" s="269"/>
      <c r="AW39" s="399"/>
    </row>
    <row r="40" spans="1:49" ht="17.100000000000001" customHeight="1" x14ac:dyDescent="0.2">
      <c r="A40" s="403"/>
      <c r="B40" s="132"/>
      <c r="C40" s="133"/>
      <c r="D40" s="63"/>
      <c r="E40" s="134"/>
      <c r="F40" s="134"/>
      <c r="G40" s="134"/>
      <c r="H40" s="134"/>
      <c r="I40" s="134"/>
      <c r="J40" s="134"/>
      <c r="K40" s="135"/>
      <c r="L40" s="136"/>
      <c r="M40" s="134"/>
      <c r="N40" s="134"/>
      <c r="O40" s="264"/>
      <c r="P40" s="264"/>
      <c r="Q40" s="264"/>
      <c r="R40" s="264"/>
      <c r="S40" s="269"/>
      <c r="T40" s="270"/>
      <c r="U40" s="264"/>
      <c r="V40" s="264"/>
      <c r="W40" s="264"/>
      <c r="X40" s="264"/>
      <c r="Y40" s="264"/>
      <c r="Z40" s="264"/>
      <c r="AA40" s="269"/>
      <c r="AB40" s="270"/>
      <c r="AC40" s="264"/>
      <c r="AD40" s="264"/>
      <c r="AE40" s="264"/>
      <c r="AF40" s="264"/>
      <c r="AG40" s="264"/>
      <c r="AH40" s="264"/>
      <c r="AI40" s="269"/>
      <c r="AJ40" s="270"/>
      <c r="AK40" s="264"/>
      <c r="AL40" s="264"/>
      <c r="AM40" s="264"/>
      <c r="AN40" s="264"/>
      <c r="AO40" s="264"/>
      <c r="AP40" s="264"/>
      <c r="AQ40" s="269"/>
      <c r="AR40" s="270"/>
      <c r="AS40" s="264"/>
      <c r="AT40" s="264"/>
      <c r="AU40" s="271"/>
      <c r="AV40" s="269"/>
      <c r="AW40" s="399"/>
    </row>
    <row r="41" spans="1:49" ht="17.100000000000001" customHeight="1" x14ac:dyDescent="0.2">
      <c r="A41" s="1452" t="s">
        <v>64</v>
      </c>
      <c r="B41" s="1453"/>
      <c r="C41" s="1454"/>
      <c r="D41" s="48"/>
      <c r="E41" s="30"/>
      <c r="F41" s="49"/>
      <c r="G41" s="30"/>
      <c r="H41" s="30"/>
      <c r="I41" s="30"/>
      <c r="J41" s="30"/>
      <c r="K41" s="30"/>
      <c r="L41" s="35"/>
      <c r="M41" s="29"/>
      <c r="N41" s="29"/>
      <c r="O41" s="30"/>
      <c r="P41" s="30"/>
      <c r="Q41" s="30"/>
      <c r="R41" s="30"/>
      <c r="S41" s="30"/>
      <c r="T41" s="35"/>
      <c r="U41" s="29"/>
      <c r="V41" s="29"/>
      <c r="W41" s="30"/>
      <c r="X41" s="30"/>
      <c r="Y41" s="30"/>
      <c r="Z41" s="30"/>
      <c r="AA41" s="30"/>
      <c r="AB41" s="35"/>
      <c r="AC41" s="29"/>
      <c r="AD41" s="29"/>
      <c r="AE41" s="30"/>
      <c r="AF41" s="30"/>
      <c r="AG41" s="30"/>
      <c r="AH41" s="30"/>
      <c r="AI41" s="30"/>
      <c r="AJ41" s="35"/>
      <c r="AK41" s="29"/>
      <c r="AL41" s="29"/>
      <c r="AM41" s="30"/>
      <c r="AN41" s="30"/>
      <c r="AO41" s="30"/>
      <c r="AP41" s="30"/>
      <c r="AQ41" s="39"/>
      <c r="AR41" s="35"/>
      <c r="AS41" s="30"/>
      <c r="AT41" s="30"/>
      <c r="AU41" s="30"/>
      <c r="AV41" s="29"/>
      <c r="AW41" s="118"/>
    </row>
    <row r="42" spans="1:49" ht="17.100000000000001" customHeight="1" thickBot="1" x14ac:dyDescent="0.25">
      <c r="A42" s="1455"/>
      <c r="B42" s="1456"/>
      <c r="C42" s="1457"/>
      <c r="D42" s="372"/>
      <c r="E42" s="373"/>
      <c r="F42" s="374"/>
      <c r="G42" s="373"/>
      <c r="H42" s="373"/>
      <c r="I42" s="373"/>
      <c r="J42" s="373"/>
      <c r="K42" s="373"/>
      <c r="L42" s="375"/>
      <c r="M42" s="376"/>
      <c r="N42" s="376"/>
      <c r="O42" s="373"/>
      <c r="P42" s="373"/>
      <c r="Q42" s="373"/>
      <c r="R42" s="373"/>
      <c r="S42" s="373"/>
      <c r="T42" s="375"/>
      <c r="U42" s="376"/>
      <c r="V42" s="376"/>
      <c r="W42" s="373"/>
      <c r="X42" s="373"/>
      <c r="Y42" s="373"/>
      <c r="Z42" s="373"/>
      <c r="AA42" s="373"/>
      <c r="AB42" s="375"/>
      <c r="AC42" s="376"/>
      <c r="AD42" s="376"/>
      <c r="AE42" s="373"/>
      <c r="AF42" s="373"/>
      <c r="AG42" s="373"/>
      <c r="AH42" s="373"/>
      <c r="AI42" s="373"/>
      <c r="AJ42" s="375"/>
      <c r="AK42" s="376"/>
      <c r="AL42" s="376"/>
      <c r="AM42" s="373"/>
      <c r="AN42" s="373"/>
      <c r="AO42" s="373"/>
      <c r="AP42" s="373"/>
      <c r="AQ42" s="377"/>
      <c r="AR42" s="375"/>
      <c r="AS42" s="373"/>
      <c r="AT42" s="373"/>
      <c r="AU42" s="373"/>
      <c r="AV42" s="376"/>
      <c r="AW42" s="404"/>
    </row>
    <row r="43" spans="1:49" ht="17.100000000000001" customHeight="1" x14ac:dyDescent="0.2">
      <c r="A43" s="1452" t="s">
        <v>262</v>
      </c>
      <c r="B43" s="1453"/>
      <c r="C43" s="1454"/>
      <c r="D43" s="1458"/>
      <c r="E43" s="1459"/>
      <c r="F43" s="1459"/>
      <c r="G43" s="1459"/>
      <c r="H43" s="1459"/>
      <c r="I43" s="1459"/>
      <c r="J43" s="1459"/>
      <c r="K43" s="1460"/>
      <c r="L43" s="1458"/>
      <c r="M43" s="1459"/>
      <c r="N43" s="1459"/>
      <c r="O43" s="1459"/>
      <c r="P43" s="1459"/>
      <c r="Q43" s="1459"/>
      <c r="R43" s="1459"/>
      <c r="S43" s="1460"/>
      <c r="T43" s="1458"/>
      <c r="U43" s="1459"/>
      <c r="V43" s="1459"/>
      <c r="W43" s="1459"/>
      <c r="X43" s="1459"/>
      <c r="Y43" s="1459"/>
      <c r="Z43" s="1459"/>
      <c r="AA43" s="1460"/>
      <c r="AB43" s="1458"/>
      <c r="AC43" s="1459"/>
      <c r="AD43" s="1459"/>
      <c r="AE43" s="1459"/>
      <c r="AF43" s="1459"/>
      <c r="AG43" s="1459"/>
      <c r="AH43" s="1459"/>
      <c r="AI43" s="1460"/>
      <c r="AJ43" s="1458"/>
      <c r="AK43" s="1459"/>
      <c r="AL43" s="1459"/>
      <c r="AM43" s="1459"/>
      <c r="AN43" s="1459"/>
      <c r="AO43" s="1459"/>
      <c r="AP43" s="1459"/>
      <c r="AQ43" s="1460"/>
      <c r="AR43" s="1458"/>
      <c r="AS43" s="1459"/>
      <c r="AT43" s="1459"/>
      <c r="AU43" s="1459"/>
      <c r="AV43" s="1459"/>
      <c r="AW43" s="1576"/>
    </row>
    <row r="44" spans="1:49" ht="17.100000000000001" customHeight="1" thickBot="1" x14ac:dyDescent="0.25">
      <c r="A44" s="1455"/>
      <c r="B44" s="1456"/>
      <c r="C44" s="1457"/>
      <c r="D44" s="1461"/>
      <c r="E44" s="1462"/>
      <c r="F44" s="1462"/>
      <c r="G44" s="1462"/>
      <c r="H44" s="1462"/>
      <c r="I44" s="1462"/>
      <c r="J44" s="1462"/>
      <c r="K44" s="1463"/>
      <c r="L44" s="1461"/>
      <c r="M44" s="1462"/>
      <c r="N44" s="1462"/>
      <c r="O44" s="1462"/>
      <c r="P44" s="1462"/>
      <c r="Q44" s="1462"/>
      <c r="R44" s="1462"/>
      <c r="S44" s="1463"/>
      <c r="T44" s="1461"/>
      <c r="U44" s="1462"/>
      <c r="V44" s="1462"/>
      <c r="W44" s="1462"/>
      <c r="X44" s="1462"/>
      <c r="Y44" s="1462"/>
      <c r="Z44" s="1462"/>
      <c r="AA44" s="1463"/>
      <c r="AB44" s="1461"/>
      <c r="AC44" s="1462"/>
      <c r="AD44" s="1462"/>
      <c r="AE44" s="1462"/>
      <c r="AF44" s="1462"/>
      <c r="AG44" s="1462"/>
      <c r="AH44" s="1462"/>
      <c r="AI44" s="1463"/>
      <c r="AJ44" s="1461"/>
      <c r="AK44" s="1462"/>
      <c r="AL44" s="1462"/>
      <c r="AM44" s="1462"/>
      <c r="AN44" s="1462"/>
      <c r="AO44" s="1462"/>
      <c r="AP44" s="1462"/>
      <c r="AQ44" s="1463"/>
      <c r="AR44" s="1461"/>
      <c r="AS44" s="1462"/>
      <c r="AT44" s="1462"/>
      <c r="AU44" s="1462"/>
      <c r="AV44" s="1462"/>
      <c r="AW44" s="1577"/>
    </row>
    <row r="45" spans="1:49" ht="17.100000000000001" customHeight="1" x14ac:dyDescent="0.2">
      <c r="A45" s="1468" t="s">
        <v>261</v>
      </c>
      <c r="B45" s="1469"/>
      <c r="C45" s="1470"/>
      <c r="D45" s="1458"/>
      <c r="E45" s="1459"/>
      <c r="F45" s="1459"/>
      <c r="G45" s="1459"/>
      <c r="H45" s="1459"/>
      <c r="I45" s="1459"/>
      <c r="J45" s="1459"/>
      <c r="K45" s="1460"/>
      <c r="L45" s="1458"/>
      <c r="M45" s="1459"/>
      <c r="N45" s="1459"/>
      <c r="O45" s="1459"/>
      <c r="P45" s="1459"/>
      <c r="Q45" s="1459"/>
      <c r="R45" s="1459"/>
      <c r="S45" s="1460"/>
      <c r="T45" s="1458"/>
      <c r="U45" s="1459"/>
      <c r="V45" s="1459"/>
      <c r="W45" s="1459"/>
      <c r="X45" s="1459"/>
      <c r="Y45" s="1459"/>
      <c r="Z45" s="1459"/>
      <c r="AA45" s="1460"/>
      <c r="AB45" s="1458"/>
      <c r="AC45" s="1459"/>
      <c r="AD45" s="1459"/>
      <c r="AE45" s="1459"/>
      <c r="AF45" s="1459"/>
      <c r="AG45" s="1459"/>
      <c r="AH45" s="1459"/>
      <c r="AI45" s="1460"/>
      <c r="AJ45" s="1458"/>
      <c r="AK45" s="1459"/>
      <c r="AL45" s="1459"/>
      <c r="AM45" s="1459"/>
      <c r="AN45" s="1459"/>
      <c r="AO45" s="1459"/>
      <c r="AP45" s="1459"/>
      <c r="AQ45" s="1460"/>
      <c r="AR45" s="382"/>
      <c r="AS45" s="383"/>
      <c r="AT45" s="383"/>
      <c r="AU45" s="383"/>
      <c r="AV45" s="383"/>
      <c r="AW45" s="385"/>
    </row>
    <row r="46" spans="1:49" ht="17.100000000000001" customHeight="1" thickBot="1" x14ac:dyDescent="0.25">
      <c r="A46" s="1455"/>
      <c r="B46" s="1456"/>
      <c r="C46" s="1457"/>
      <c r="D46" s="1465"/>
      <c r="E46" s="1466"/>
      <c r="F46" s="1466"/>
      <c r="G46" s="1466"/>
      <c r="H46" s="1466"/>
      <c r="I46" s="1466"/>
      <c r="J46" s="1466"/>
      <c r="K46" s="1471"/>
      <c r="L46" s="1465"/>
      <c r="M46" s="1466"/>
      <c r="N46" s="1466"/>
      <c r="O46" s="1466"/>
      <c r="P46" s="1466"/>
      <c r="Q46" s="1466"/>
      <c r="R46" s="1466"/>
      <c r="S46" s="1471"/>
      <c r="T46" s="1465"/>
      <c r="U46" s="1466"/>
      <c r="V46" s="1466"/>
      <c r="W46" s="1466"/>
      <c r="X46" s="1466"/>
      <c r="Y46" s="1466"/>
      <c r="Z46" s="1466"/>
      <c r="AA46" s="1471"/>
      <c r="AB46" s="1465"/>
      <c r="AC46" s="1466"/>
      <c r="AD46" s="1466"/>
      <c r="AE46" s="1466"/>
      <c r="AF46" s="1466"/>
      <c r="AG46" s="1466"/>
      <c r="AH46" s="1466"/>
      <c r="AI46" s="1471"/>
      <c r="AJ46" s="1465"/>
      <c r="AK46" s="1466"/>
      <c r="AL46" s="1466"/>
      <c r="AM46" s="1466"/>
      <c r="AN46" s="1466"/>
      <c r="AO46" s="1466"/>
      <c r="AP46" s="1466"/>
      <c r="AQ46" s="1471"/>
      <c r="AR46" s="379"/>
      <c r="AS46" s="380"/>
      <c r="AT46" s="380"/>
      <c r="AU46" s="380"/>
      <c r="AV46" s="380"/>
      <c r="AW46" s="405"/>
    </row>
    <row r="47" spans="1:49" ht="17.100000000000001" customHeight="1" x14ac:dyDescent="0.2">
      <c r="A47" s="406"/>
      <c r="B47" s="12"/>
      <c r="C47" s="94"/>
      <c r="D47" s="93"/>
      <c r="E47" s="59"/>
      <c r="F47" s="59"/>
      <c r="G47" s="59"/>
      <c r="H47" s="59"/>
      <c r="I47" s="59"/>
      <c r="J47" s="5"/>
      <c r="K47" s="59"/>
      <c r="L47" s="59"/>
      <c r="M47" s="59"/>
      <c r="N47" s="59"/>
      <c r="O47" s="59"/>
      <c r="P47" s="59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60"/>
    </row>
    <row r="48" spans="1:49" ht="17.100000000000001" customHeight="1" x14ac:dyDescent="0.25">
      <c r="A48" s="1392"/>
      <c r="B48" s="1400"/>
      <c r="C48" s="94"/>
      <c r="D48" s="93"/>
      <c r="E48" s="59"/>
      <c r="F48" s="59"/>
      <c r="G48" s="59"/>
      <c r="H48" s="59"/>
      <c r="I48" s="59"/>
      <c r="J48" s="5"/>
      <c r="K48" s="59"/>
      <c r="L48" s="59"/>
      <c r="M48" s="59"/>
      <c r="N48" s="59"/>
      <c r="O48" s="59"/>
      <c r="P48" s="59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60"/>
    </row>
    <row r="49" spans="1:49" ht="17.100000000000001" customHeight="1" x14ac:dyDescent="0.25">
      <c r="A49" s="1392" t="s">
        <v>263</v>
      </c>
      <c r="B49" s="1400"/>
      <c r="C49" s="1393"/>
      <c r="D49" s="93"/>
      <c r="E49" s="59"/>
      <c r="F49" s="59"/>
      <c r="G49" s="59"/>
      <c r="H49" s="59"/>
      <c r="I49" s="59"/>
      <c r="J49" s="5"/>
      <c r="K49" s="59"/>
      <c r="L49" s="59"/>
      <c r="M49" s="59"/>
      <c r="N49" s="59"/>
      <c r="O49" s="59"/>
      <c r="P49" s="59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60"/>
    </row>
    <row r="50" spans="1:49" ht="17.100000000000001" customHeight="1" x14ac:dyDescent="0.2">
      <c r="A50" s="406"/>
      <c r="B50" s="12"/>
      <c r="C50" s="94"/>
      <c r="D50" s="93"/>
      <c r="E50" s="59"/>
      <c r="F50" s="59"/>
      <c r="G50" s="59"/>
      <c r="H50" s="59"/>
      <c r="I50" s="59"/>
      <c r="J50" s="5"/>
      <c r="K50" s="59"/>
      <c r="L50" s="5"/>
      <c r="M50" s="59"/>
      <c r="N50" s="59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60"/>
    </row>
    <row r="51" spans="1:49" ht="17.100000000000001" customHeight="1" thickBot="1" x14ac:dyDescent="0.25">
      <c r="A51" s="407"/>
      <c r="B51" s="387"/>
      <c r="C51" s="388"/>
      <c r="D51" s="389"/>
      <c r="E51" s="387"/>
      <c r="F51" s="387"/>
      <c r="G51" s="387"/>
      <c r="H51" s="387"/>
      <c r="I51" s="387"/>
      <c r="J51" s="374"/>
      <c r="K51" s="387"/>
      <c r="L51" s="387"/>
      <c r="M51" s="387"/>
      <c r="N51" s="387"/>
      <c r="O51" s="387"/>
      <c r="P51" s="387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4"/>
      <c r="AW51" s="408"/>
    </row>
    <row r="53" spans="1:49" ht="17.100000000000001" customHeight="1" x14ac:dyDescent="0.2"/>
    <row r="54" spans="1:49" ht="17.100000000000001" customHeight="1" x14ac:dyDescent="0.2"/>
    <row r="55" spans="1:49" ht="17.100000000000001" customHeight="1" x14ac:dyDescent="0.2"/>
    <row r="56" spans="1:49" ht="17.100000000000001" customHeight="1" x14ac:dyDescent="0.2"/>
    <row r="57" spans="1:49" ht="17.100000000000001" customHeight="1" x14ac:dyDescent="0.2"/>
    <row r="59" spans="1:49" ht="20.25" customHeight="1" x14ac:dyDescent="0.2"/>
    <row r="60" spans="1:49" ht="20.25" customHeight="1" x14ac:dyDescent="0.2"/>
    <row r="62" spans="1:49" ht="19.5" customHeight="1" x14ac:dyDescent="0.2"/>
    <row r="66" ht="20.25" customHeight="1" x14ac:dyDescent="0.2"/>
    <row r="69" ht="19.5" customHeight="1" x14ac:dyDescent="0.2"/>
    <row r="72" ht="23.25" customHeight="1" x14ac:dyDescent="0.2"/>
    <row r="74" ht="19.5" customHeight="1" x14ac:dyDescent="0.2"/>
    <row r="78" ht="19.5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7" ht="17.100000000000001" customHeight="1" x14ac:dyDescent="0.2"/>
    <row r="98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9" ht="19.5" customHeight="1" x14ac:dyDescent="0.2"/>
    <row r="112" ht="19.5" customHeight="1" x14ac:dyDescent="0.2"/>
    <row r="114" ht="21.75" customHeight="1" x14ac:dyDescent="0.2"/>
    <row r="115" ht="19.5" customHeight="1" x14ac:dyDescent="0.2"/>
    <row r="120" ht="21.75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5" ht="17.100000000000001" customHeight="1" x14ac:dyDescent="0.2"/>
    <row r="146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5" ht="21.75" customHeight="1" x14ac:dyDescent="0.2"/>
    <row r="157" ht="19.5" customHeight="1" x14ac:dyDescent="0.2"/>
    <row r="159" ht="21.75" customHeight="1" x14ac:dyDescent="0.2"/>
    <row r="160" ht="19.5" customHeight="1" x14ac:dyDescent="0.2"/>
    <row r="162" ht="21.75" customHeight="1" x14ac:dyDescent="0.2"/>
    <row r="163" ht="19.5" customHeight="1" x14ac:dyDescent="0.2"/>
    <row r="168" ht="21.75" customHeight="1" x14ac:dyDescent="0.2"/>
    <row r="170" ht="20.25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5" spans="1:49" x14ac:dyDescent="0.2">
      <c r="A195" s="243"/>
      <c r="B195" s="243"/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  <c r="AJ195" s="243"/>
      <c r="AK195" s="243"/>
      <c r="AL195" s="243"/>
      <c r="AM195" s="243"/>
      <c r="AN195" s="243"/>
      <c r="AO195" s="243"/>
      <c r="AP195" s="243"/>
      <c r="AQ195" s="243"/>
      <c r="AR195" s="243"/>
      <c r="AS195" s="243"/>
      <c r="AT195" s="243"/>
      <c r="AU195" s="243"/>
      <c r="AV195" s="243"/>
      <c r="AW195" s="243"/>
    </row>
    <row r="196" spans="1:49" x14ac:dyDescent="0.2">
      <c r="A196" s="243"/>
      <c r="B196" s="243"/>
      <c r="C196" s="243"/>
      <c r="D196" s="243"/>
      <c r="E196" s="243"/>
      <c r="F196" s="243"/>
      <c r="G196" s="243"/>
      <c r="H196" s="243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  <c r="AJ196" s="243"/>
      <c r="AK196" s="243"/>
      <c r="AL196" s="243"/>
      <c r="AM196" s="243"/>
      <c r="AN196" s="243"/>
      <c r="AO196" s="243"/>
      <c r="AP196" s="243"/>
      <c r="AQ196" s="243"/>
      <c r="AR196" s="243"/>
      <c r="AS196" s="243"/>
      <c r="AT196" s="243"/>
      <c r="AU196" s="243"/>
      <c r="AV196" s="243"/>
      <c r="AW196" s="243"/>
    </row>
    <row r="197" spans="1:49" x14ac:dyDescent="0.2">
      <c r="A197" s="243"/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  <c r="AJ197" s="243"/>
      <c r="AK197" s="243"/>
      <c r="AL197" s="243"/>
      <c r="AM197" s="243"/>
      <c r="AN197" s="243"/>
      <c r="AO197" s="243"/>
      <c r="AP197" s="243"/>
      <c r="AQ197" s="243"/>
      <c r="AR197" s="243"/>
      <c r="AS197" s="243"/>
      <c r="AT197" s="243"/>
      <c r="AU197" s="243"/>
      <c r="AV197" s="243"/>
      <c r="AW197" s="243"/>
    </row>
    <row r="198" spans="1:49" x14ac:dyDescent="0.2">
      <c r="A198" s="243"/>
      <c r="B198" s="243"/>
      <c r="C198" s="243"/>
      <c r="D198" s="243"/>
      <c r="E198" s="243"/>
      <c r="F198" s="243"/>
      <c r="G198" s="243"/>
      <c r="H198" s="243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  <c r="AJ198" s="243"/>
      <c r="AK198" s="243"/>
      <c r="AL198" s="243"/>
      <c r="AM198" s="243"/>
      <c r="AN198" s="243"/>
      <c r="AO198" s="243"/>
      <c r="AP198" s="243"/>
      <c r="AQ198" s="243"/>
      <c r="AR198" s="243"/>
      <c r="AS198" s="243"/>
      <c r="AT198" s="243"/>
      <c r="AU198" s="243"/>
      <c r="AV198" s="243"/>
      <c r="AW198" s="243"/>
    </row>
    <row r="199" spans="1:49" x14ac:dyDescent="0.2">
      <c r="A199" s="243"/>
      <c r="B199" s="243"/>
      <c r="C199" s="243"/>
      <c r="D199" s="243"/>
      <c r="E199" s="243"/>
      <c r="F199" s="243"/>
      <c r="G199" s="243"/>
      <c r="H199" s="243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  <c r="AJ199" s="243"/>
      <c r="AK199" s="243"/>
      <c r="AL199" s="243"/>
      <c r="AM199" s="243"/>
      <c r="AN199" s="243"/>
      <c r="AO199" s="243"/>
      <c r="AP199" s="243"/>
      <c r="AQ199" s="243"/>
      <c r="AR199" s="243"/>
      <c r="AS199" s="243"/>
      <c r="AT199" s="243"/>
      <c r="AU199" s="243"/>
      <c r="AV199" s="243"/>
      <c r="AW199" s="243"/>
    </row>
    <row r="200" spans="1:49" x14ac:dyDescent="0.2">
      <c r="A200" s="243"/>
      <c r="B200" s="243"/>
      <c r="C200" s="243"/>
      <c r="D200" s="243"/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  <c r="AJ200" s="243"/>
      <c r="AK200" s="243"/>
      <c r="AL200" s="243"/>
      <c r="AM200" s="243"/>
      <c r="AN200" s="243"/>
      <c r="AO200" s="243"/>
      <c r="AP200" s="243"/>
      <c r="AQ200" s="243"/>
      <c r="AR200" s="243"/>
      <c r="AS200" s="243"/>
      <c r="AT200" s="243"/>
      <c r="AU200" s="243"/>
      <c r="AV200" s="243"/>
      <c r="AW200" s="243"/>
    </row>
    <row r="201" spans="1:49" x14ac:dyDescent="0.2">
      <c r="A201" s="243"/>
      <c r="B201" s="243"/>
      <c r="C201" s="243"/>
      <c r="D201" s="243"/>
      <c r="E201" s="243"/>
      <c r="F201" s="243"/>
      <c r="G201" s="243"/>
      <c r="H201" s="243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  <c r="AJ201" s="243"/>
      <c r="AK201" s="243"/>
      <c r="AL201" s="243"/>
      <c r="AM201" s="243"/>
      <c r="AN201" s="243"/>
      <c r="AO201" s="243"/>
      <c r="AP201" s="243"/>
      <c r="AQ201" s="243"/>
      <c r="AR201" s="243"/>
      <c r="AS201" s="243"/>
      <c r="AT201" s="243"/>
      <c r="AU201" s="243"/>
      <c r="AV201" s="243"/>
      <c r="AW201" s="243"/>
    </row>
    <row r="202" spans="1:49" x14ac:dyDescent="0.2">
      <c r="A202" s="243"/>
      <c r="B202" s="243"/>
      <c r="C202" s="243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  <c r="AJ202" s="243"/>
      <c r="AK202" s="243"/>
      <c r="AL202" s="243"/>
      <c r="AM202" s="243"/>
      <c r="AN202" s="243"/>
      <c r="AO202" s="243"/>
      <c r="AP202" s="243"/>
      <c r="AQ202" s="243"/>
      <c r="AR202" s="243"/>
      <c r="AS202" s="243"/>
      <c r="AT202" s="243"/>
      <c r="AU202" s="243"/>
      <c r="AV202" s="243"/>
      <c r="AW202" s="243"/>
    </row>
    <row r="203" spans="1:49" x14ac:dyDescent="0.2">
      <c r="A203" s="243"/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  <c r="AJ203" s="243"/>
      <c r="AK203" s="243"/>
      <c r="AL203" s="243"/>
      <c r="AM203" s="243"/>
      <c r="AN203" s="243"/>
      <c r="AO203" s="243"/>
      <c r="AP203" s="243"/>
      <c r="AQ203" s="243"/>
      <c r="AR203" s="243"/>
      <c r="AS203" s="243"/>
      <c r="AT203" s="243"/>
      <c r="AU203" s="243"/>
      <c r="AV203" s="243"/>
      <c r="AW203" s="243"/>
    </row>
    <row r="204" spans="1:49" x14ac:dyDescent="0.2">
      <c r="A204" s="243"/>
      <c r="B204" s="243"/>
      <c r="C204" s="243"/>
      <c r="D204" s="243"/>
      <c r="E204" s="243"/>
      <c r="F204" s="243"/>
      <c r="G204" s="243"/>
      <c r="H204" s="243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  <c r="AJ204" s="243"/>
      <c r="AK204" s="243"/>
      <c r="AL204" s="243"/>
      <c r="AM204" s="243"/>
      <c r="AN204" s="243"/>
      <c r="AO204" s="243"/>
      <c r="AP204" s="243"/>
      <c r="AQ204" s="243"/>
      <c r="AR204" s="243"/>
      <c r="AS204" s="243"/>
      <c r="AT204" s="243"/>
      <c r="AU204" s="243"/>
      <c r="AV204" s="243"/>
      <c r="AW204" s="243"/>
    </row>
    <row r="205" spans="1:49" x14ac:dyDescent="0.2">
      <c r="A205" s="243"/>
      <c r="B205" s="243"/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  <c r="AJ205" s="243"/>
      <c r="AK205" s="243"/>
      <c r="AL205" s="243"/>
      <c r="AM205" s="243"/>
      <c r="AN205" s="243"/>
      <c r="AO205" s="243"/>
      <c r="AP205" s="243"/>
      <c r="AQ205" s="243"/>
      <c r="AR205" s="243"/>
      <c r="AS205" s="243"/>
      <c r="AT205" s="243"/>
      <c r="AU205" s="243"/>
      <c r="AV205" s="243"/>
      <c r="AW205" s="243"/>
    </row>
    <row r="206" spans="1:49" x14ac:dyDescent="0.2">
      <c r="A206" s="243"/>
      <c r="B206" s="243"/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  <c r="AJ206" s="243"/>
      <c r="AK206" s="243"/>
      <c r="AL206" s="243"/>
      <c r="AM206" s="243"/>
      <c r="AN206" s="243"/>
      <c r="AO206" s="243"/>
      <c r="AP206" s="243"/>
      <c r="AQ206" s="243"/>
      <c r="AR206" s="243"/>
      <c r="AS206" s="243"/>
      <c r="AT206" s="243"/>
      <c r="AU206" s="243"/>
      <c r="AV206" s="243"/>
      <c r="AW206" s="243"/>
    </row>
    <row r="207" spans="1:49" x14ac:dyDescent="0.2">
      <c r="A207" s="243"/>
      <c r="B207" s="243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43"/>
      <c r="AK207" s="243"/>
      <c r="AL207" s="243"/>
      <c r="AM207" s="243"/>
      <c r="AN207" s="243"/>
      <c r="AO207" s="243"/>
      <c r="AP207" s="243"/>
      <c r="AQ207" s="243"/>
      <c r="AR207" s="243"/>
      <c r="AS207" s="243"/>
      <c r="AT207" s="243"/>
      <c r="AU207" s="243"/>
      <c r="AV207" s="243"/>
      <c r="AW207" s="243"/>
    </row>
    <row r="208" spans="1:49" x14ac:dyDescent="0.2">
      <c r="A208" s="243"/>
      <c r="B208" s="243"/>
      <c r="C208" s="243"/>
      <c r="D208" s="243"/>
      <c r="E208" s="243"/>
      <c r="F208" s="243"/>
      <c r="G208" s="243"/>
      <c r="H208" s="243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  <c r="AJ208" s="243"/>
      <c r="AK208" s="243"/>
      <c r="AL208" s="243"/>
      <c r="AM208" s="243"/>
      <c r="AN208" s="243"/>
      <c r="AO208" s="243"/>
      <c r="AP208" s="243"/>
      <c r="AQ208" s="243"/>
      <c r="AR208" s="243"/>
      <c r="AS208" s="243"/>
      <c r="AT208" s="243"/>
      <c r="AU208" s="243"/>
      <c r="AV208" s="243"/>
      <c r="AW208" s="243"/>
    </row>
    <row r="209" spans="1:49" x14ac:dyDescent="0.2">
      <c r="A209" s="243"/>
      <c r="B209" s="243"/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  <c r="AJ209" s="243"/>
      <c r="AK209" s="243"/>
      <c r="AL209" s="243"/>
      <c r="AM209" s="243"/>
      <c r="AN209" s="243"/>
      <c r="AO209" s="243"/>
      <c r="AP209" s="243"/>
      <c r="AQ209" s="243"/>
      <c r="AR209" s="243"/>
      <c r="AS209" s="243"/>
      <c r="AT209" s="243"/>
      <c r="AU209" s="243"/>
      <c r="AV209" s="243"/>
      <c r="AW209" s="243"/>
    </row>
    <row r="210" spans="1:49" x14ac:dyDescent="0.2">
      <c r="A210" s="243"/>
      <c r="B210" s="243"/>
      <c r="C210" s="243"/>
      <c r="D210" s="243"/>
      <c r="E210" s="243"/>
      <c r="F210" s="243"/>
      <c r="G210" s="243"/>
      <c r="H210" s="243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  <c r="AJ210" s="243"/>
      <c r="AK210" s="243"/>
      <c r="AL210" s="243"/>
      <c r="AM210" s="243"/>
      <c r="AN210" s="243"/>
      <c r="AO210" s="243"/>
      <c r="AP210" s="243"/>
      <c r="AQ210" s="243"/>
      <c r="AR210" s="243"/>
      <c r="AS210" s="243"/>
      <c r="AT210" s="243"/>
      <c r="AU210" s="243"/>
      <c r="AV210" s="243"/>
      <c r="AW210" s="243"/>
    </row>
    <row r="211" spans="1:49" x14ac:dyDescent="0.2">
      <c r="A211" s="243"/>
      <c r="B211" s="243"/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  <c r="AJ211" s="243"/>
      <c r="AK211" s="243"/>
      <c r="AL211" s="243"/>
      <c r="AM211" s="243"/>
      <c r="AN211" s="243"/>
      <c r="AO211" s="243"/>
      <c r="AP211" s="243"/>
      <c r="AQ211" s="243"/>
      <c r="AR211" s="243"/>
      <c r="AS211" s="243"/>
      <c r="AT211" s="243"/>
      <c r="AU211" s="243"/>
      <c r="AV211" s="243"/>
      <c r="AW211" s="243"/>
    </row>
    <row r="212" spans="1:49" x14ac:dyDescent="0.2">
      <c r="A212" s="243"/>
      <c r="B212" s="243"/>
      <c r="C212" s="243"/>
      <c r="D212" s="243"/>
      <c r="E212" s="243"/>
      <c r="F212" s="243"/>
      <c r="G212" s="243"/>
      <c r="H212" s="243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  <c r="AJ212" s="243"/>
      <c r="AK212" s="243"/>
      <c r="AL212" s="243"/>
      <c r="AM212" s="243"/>
      <c r="AN212" s="243"/>
      <c r="AO212" s="243"/>
      <c r="AP212" s="243"/>
      <c r="AQ212" s="243"/>
      <c r="AR212" s="243"/>
      <c r="AS212" s="243"/>
      <c r="AT212" s="243"/>
      <c r="AU212" s="243"/>
      <c r="AV212" s="243"/>
      <c r="AW212" s="243"/>
    </row>
    <row r="213" spans="1:49" x14ac:dyDescent="0.2">
      <c r="A213" s="243"/>
      <c r="B213" s="243"/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  <c r="AJ213" s="243"/>
      <c r="AK213" s="243"/>
      <c r="AL213" s="243"/>
      <c r="AM213" s="243"/>
      <c r="AN213" s="243"/>
      <c r="AO213" s="243"/>
      <c r="AP213" s="243"/>
      <c r="AQ213" s="243"/>
      <c r="AR213" s="243"/>
      <c r="AS213" s="243"/>
      <c r="AT213" s="243"/>
      <c r="AU213" s="243"/>
      <c r="AV213" s="243"/>
      <c r="AW213" s="243"/>
    </row>
    <row r="214" spans="1:49" x14ac:dyDescent="0.2">
      <c r="A214" s="243"/>
      <c r="B214" s="243"/>
      <c r="C214" s="243"/>
      <c r="D214" s="243"/>
      <c r="E214" s="243"/>
      <c r="F214" s="243"/>
      <c r="G214" s="243"/>
      <c r="H214" s="243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  <c r="AJ214" s="243"/>
      <c r="AK214" s="243"/>
      <c r="AL214" s="243"/>
      <c r="AM214" s="243"/>
      <c r="AN214" s="243"/>
      <c r="AO214" s="243"/>
      <c r="AP214" s="243"/>
      <c r="AQ214" s="243"/>
      <c r="AR214" s="243"/>
      <c r="AS214" s="243"/>
      <c r="AT214" s="243"/>
      <c r="AU214" s="243"/>
      <c r="AV214" s="243"/>
      <c r="AW214" s="243"/>
    </row>
    <row r="215" spans="1:49" x14ac:dyDescent="0.2">
      <c r="A215" s="243"/>
      <c r="B215" s="243"/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  <c r="AJ215" s="243"/>
      <c r="AK215" s="243"/>
      <c r="AL215" s="243"/>
      <c r="AM215" s="243"/>
      <c r="AN215" s="243"/>
      <c r="AO215" s="243"/>
      <c r="AP215" s="243"/>
      <c r="AQ215" s="243"/>
      <c r="AR215" s="243"/>
      <c r="AS215" s="243"/>
      <c r="AT215" s="243"/>
      <c r="AU215" s="243"/>
      <c r="AV215" s="243"/>
      <c r="AW215" s="243"/>
    </row>
    <row r="216" spans="1:49" x14ac:dyDescent="0.2">
      <c r="A216" s="243"/>
      <c r="B216" s="243"/>
      <c r="C216" s="243"/>
      <c r="D216" s="243"/>
      <c r="E216" s="243"/>
      <c r="F216" s="243"/>
      <c r="G216" s="243"/>
      <c r="H216" s="243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  <c r="AJ216" s="243"/>
      <c r="AK216" s="243"/>
      <c r="AL216" s="243"/>
      <c r="AM216" s="243"/>
      <c r="AN216" s="243"/>
      <c r="AO216" s="243"/>
      <c r="AP216" s="243"/>
      <c r="AQ216" s="243"/>
      <c r="AR216" s="243"/>
      <c r="AS216" s="243"/>
      <c r="AT216" s="243"/>
      <c r="AU216" s="243"/>
      <c r="AV216" s="243"/>
      <c r="AW216" s="243"/>
    </row>
    <row r="217" spans="1:49" x14ac:dyDescent="0.2">
      <c r="A217" s="243"/>
      <c r="B217" s="243"/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  <c r="AJ217" s="243"/>
      <c r="AK217" s="243"/>
      <c r="AL217" s="243"/>
      <c r="AM217" s="243"/>
      <c r="AN217" s="243"/>
      <c r="AO217" s="243"/>
      <c r="AP217" s="243"/>
      <c r="AQ217" s="243"/>
      <c r="AR217" s="243"/>
      <c r="AS217" s="243"/>
      <c r="AT217" s="243"/>
      <c r="AU217" s="243"/>
      <c r="AV217" s="243"/>
      <c r="AW217" s="243"/>
    </row>
    <row r="218" spans="1:49" x14ac:dyDescent="0.2">
      <c r="A218" s="243"/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  <c r="AJ218" s="243"/>
      <c r="AK218" s="243"/>
      <c r="AL218" s="243"/>
      <c r="AM218" s="243"/>
      <c r="AN218" s="243"/>
      <c r="AO218" s="243"/>
      <c r="AP218" s="243"/>
      <c r="AQ218" s="243"/>
      <c r="AR218" s="243"/>
      <c r="AS218" s="243"/>
      <c r="AT218" s="243"/>
      <c r="AU218" s="243"/>
      <c r="AV218" s="243"/>
      <c r="AW218" s="243"/>
    </row>
    <row r="219" spans="1:49" x14ac:dyDescent="0.2">
      <c r="A219" s="243"/>
      <c r="B219" s="243"/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  <c r="AJ219" s="243"/>
      <c r="AK219" s="243"/>
      <c r="AL219" s="243"/>
      <c r="AM219" s="243"/>
      <c r="AN219" s="243"/>
      <c r="AO219" s="243"/>
      <c r="AP219" s="243"/>
      <c r="AQ219" s="243"/>
      <c r="AR219" s="243"/>
      <c r="AS219" s="243"/>
      <c r="AT219" s="243"/>
      <c r="AU219" s="243"/>
      <c r="AV219" s="243"/>
      <c r="AW219" s="243"/>
    </row>
    <row r="220" spans="1:49" x14ac:dyDescent="0.2">
      <c r="A220" s="243"/>
      <c r="B220" s="243"/>
      <c r="C220" s="243"/>
      <c r="D220" s="243"/>
      <c r="E220" s="243"/>
      <c r="F220" s="243"/>
      <c r="G220" s="243"/>
      <c r="H220" s="243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  <c r="AJ220" s="243"/>
      <c r="AK220" s="243"/>
      <c r="AL220" s="243"/>
      <c r="AM220" s="243"/>
      <c r="AN220" s="243"/>
      <c r="AO220" s="243"/>
      <c r="AP220" s="243"/>
      <c r="AQ220" s="243"/>
      <c r="AR220" s="243"/>
      <c r="AS220" s="243"/>
      <c r="AT220" s="243"/>
      <c r="AU220" s="243"/>
      <c r="AV220" s="243"/>
      <c r="AW220" s="243"/>
    </row>
    <row r="221" spans="1:49" x14ac:dyDescent="0.2">
      <c r="A221" s="243"/>
      <c r="B221" s="243"/>
      <c r="C221" s="243"/>
      <c r="D221" s="243"/>
      <c r="E221" s="243"/>
      <c r="F221" s="243"/>
      <c r="G221" s="243"/>
      <c r="H221" s="243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  <c r="AJ221" s="243"/>
      <c r="AK221" s="243"/>
      <c r="AL221" s="243"/>
      <c r="AM221" s="243"/>
      <c r="AN221" s="243"/>
      <c r="AO221" s="243"/>
      <c r="AP221" s="243"/>
      <c r="AQ221" s="243"/>
      <c r="AR221" s="243"/>
      <c r="AS221" s="243"/>
      <c r="AT221" s="243"/>
      <c r="AU221" s="243"/>
      <c r="AV221" s="243"/>
      <c r="AW221" s="243"/>
    </row>
    <row r="222" spans="1:49" x14ac:dyDescent="0.2">
      <c r="A222" s="243"/>
      <c r="B222" s="243"/>
      <c r="C222" s="243"/>
      <c r="D222" s="243"/>
      <c r="E222" s="243"/>
      <c r="F222" s="243"/>
      <c r="G222" s="243"/>
      <c r="H222" s="243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  <c r="AJ222" s="243"/>
      <c r="AK222" s="243"/>
      <c r="AL222" s="243"/>
      <c r="AM222" s="243"/>
      <c r="AN222" s="243"/>
      <c r="AO222" s="243"/>
      <c r="AP222" s="243"/>
      <c r="AQ222" s="243"/>
      <c r="AR222" s="243"/>
      <c r="AS222" s="243"/>
      <c r="AT222" s="243"/>
      <c r="AU222" s="243"/>
      <c r="AV222" s="243"/>
      <c r="AW222" s="243"/>
    </row>
    <row r="223" spans="1:49" x14ac:dyDescent="0.2">
      <c r="A223" s="243"/>
      <c r="B223" s="243"/>
      <c r="C223" s="243"/>
      <c r="D223" s="243"/>
      <c r="E223" s="243"/>
      <c r="F223" s="243"/>
      <c r="G223" s="243"/>
      <c r="H223" s="243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  <c r="AJ223" s="243"/>
      <c r="AK223" s="243"/>
      <c r="AL223" s="243"/>
      <c r="AM223" s="243"/>
      <c r="AN223" s="243"/>
      <c r="AO223" s="243"/>
      <c r="AP223" s="243"/>
      <c r="AQ223" s="243"/>
      <c r="AR223" s="243"/>
      <c r="AS223" s="243"/>
      <c r="AT223" s="243"/>
      <c r="AU223" s="243"/>
      <c r="AV223" s="243"/>
      <c r="AW223" s="243"/>
    </row>
    <row r="224" spans="1:49" x14ac:dyDescent="0.2">
      <c r="A224" s="243"/>
      <c r="B224" s="243"/>
      <c r="C224" s="243"/>
      <c r="D224" s="243"/>
      <c r="E224" s="243"/>
      <c r="F224" s="243"/>
      <c r="G224" s="243"/>
      <c r="H224" s="243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  <c r="AJ224" s="243"/>
      <c r="AK224" s="243"/>
      <c r="AL224" s="243"/>
      <c r="AM224" s="243"/>
      <c r="AN224" s="243"/>
      <c r="AO224" s="243"/>
      <c r="AP224" s="243"/>
      <c r="AQ224" s="243"/>
      <c r="AR224" s="243"/>
      <c r="AS224" s="243"/>
      <c r="AT224" s="243"/>
      <c r="AU224" s="243"/>
      <c r="AV224" s="243"/>
      <c r="AW224" s="243"/>
    </row>
    <row r="225" spans="1:49" x14ac:dyDescent="0.2">
      <c r="A225" s="243"/>
      <c r="B225" s="243"/>
      <c r="C225" s="243"/>
      <c r="D225" s="243"/>
      <c r="E225" s="243"/>
      <c r="F225" s="243"/>
      <c r="G225" s="243"/>
      <c r="H225" s="243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  <c r="AJ225" s="243"/>
      <c r="AK225" s="243"/>
      <c r="AL225" s="243"/>
      <c r="AM225" s="243"/>
      <c r="AN225" s="243"/>
      <c r="AO225" s="243"/>
      <c r="AP225" s="243"/>
      <c r="AQ225" s="243"/>
      <c r="AR225" s="243"/>
      <c r="AS225" s="243"/>
      <c r="AT225" s="243"/>
      <c r="AU225" s="243"/>
      <c r="AV225" s="243"/>
      <c r="AW225" s="243"/>
    </row>
    <row r="226" spans="1:49" x14ac:dyDescent="0.2">
      <c r="A226" s="243"/>
      <c r="B226" s="243"/>
      <c r="C226" s="243"/>
      <c r="D226" s="243"/>
      <c r="E226" s="243"/>
      <c r="F226" s="243"/>
      <c r="G226" s="243"/>
      <c r="H226" s="243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3"/>
      <c r="AO226" s="243"/>
      <c r="AP226" s="243"/>
      <c r="AQ226" s="243"/>
      <c r="AR226" s="243"/>
      <c r="AS226" s="243"/>
      <c r="AT226" s="243"/>
      <c r="AU226" s="243"/>
      <c r="AV226" s="243"/>
      <c r="AW226" s="243"/>
    </row>
    <row r="227" spans="1:49" x14ac:dyDescent="0.2">
      <c r="A227" s="243"/>
      <c r="B227" s="243"/>
      <c r="C227" s="243"/>
      <c r="D227" s="243"/>
      <c r="E227" s="243"/>
      <c r="F227" s="243"/>
      <c r="G227" s="243"/>
      <c r="H227" s="243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  <c r="AJ227" s="243"/>
      <c r="AK227" s="243"/>
      <c r="AL227" s="243"/>
      <c r="AM227" s="243"/>
      <c r="AN227" s="243"/>
      <c r="AO227" s="243"/>
      <c r="AP227" s="243"/>
      <c r="AQ227" s="243"/>
      <c r="AR227" s="243"/>
      <c r="AS227" s="243"/>
      <c r="AT227" s="243"/>
      <c r="AU227" s="243"/>
      <c r="AV227" s="243"/>
      <c r="AW227" s="243"/>
    </row>
    <row r="228" spans="1:49" x14ac:dyDescent="0.2">
      <c r="A228" s="243"/>
      <c r="B228" s="243"/>
      <c r="C228" s="243"/>
      <c r="D228" s="243"/>
      <c r="E228" s="243"/>
      <c r="F228" s="243"/>
      <c r="G228" s="243"/>
      <c r="H228" s="243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  <c r="AJ228" s="243"/>
      <c r="AK228" s="243"/>
      <c r="AL228" s="243"/>
      <c r="AM228" s="243"/>
      <c r="AN228" s="243"/>
      <c r="AO228" s="243"/>
      <c r="AP228" s="243"/>
      <c r="AQ228" s="243"/>
      <c r="AR228" s="243"/>
      <c r="AS228" s="243"/>
      <c r="AT228" s="243"/>
      <c r="AU228" s="243"/>
      <c r="AV228" s="243"/>
      <c r="AW228" s="243"/>
    </row>
    <row r="229" spans="1:49" x14ac:dyDescent="0.2">
      <c r="A229" s="243"/>
      <c r="B229" s="243"/>
      <c r="C229" s="243"/>
      <c r="D229" s="243"/>
      <c r="E229" s="243"/>
      <c r="F229" s="243"/>
      <c r="G229" s="243"/>
      <c r="H229" s="243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  <c r="AJ229" s="243"/>
      <c r="AK229" s="243"/>
      <c r="AL229" s="243"/>
      <c r="AM229" s="243"/>
      <c r="AN229" s="243"/>
      <c r="AO229" s="243"/>
      <c r="AP229" s="243"/>
      <c r="AQ229" s="243"/>
      <c r="AR229" s="243"/>
      <c r="AS229" s="243"/>
      <c r="AT229" s="243"/>
      <c r="AU229" s="243"/>
      <c r="AV229" s="243"/>
      <c r="AW229" s="243"/>
    </row>
    <row r="230" spans="1:49" x14ac:dyDescent="0.2">
      <c r="A230" s="243"/>
      <c r="B230" s="243"/>
      <c r="C230" s="243"/>
      <c r="D230" s="243"/>
      <c r="E230" s="243"/>
      <c r="F230" s="243"/>
      <c r="G230" s="243"/>
      <c r="H230" s="243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  <c r="AJ230" s="243"/>
      <c r="AK230" s="243"/>
      <c r="AL230" s="243"/>
      <c r="AM230" s="243"/>
      <c r="AN230" s="243"/>
      <c r="AO230" s="243"/>
      <c r="AP230" s="243"/>
      <c r="AQ230" s="243"/>
      <c r="AR230" s="243"/>
      <c r="AS230" s="243"/>
      <c r="AT230" s="243"/>
      <c r="AU230" s="243"/>
      <c r="AV230" s="243"/>
      <c r="AW230" s="243"/>
    </row>
    <row r="231" spans="1:49" x14ac:dyDescent="0.2">
      <c r="A231" s="243"/>
      <c r="B231" s="243"/>
      <c r="C231" s="243"/>
      <c r="D231" s="243"/>
      <c r="E231" s="243"/>
      <c r="F231" s="243"/>
      <c r="G231" s="243"/>
      <c r="H231" s="243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  <c r="AJ231" s="243"/>
      <c r="AK231" s="243"/>
      <c r="AL231" s="243"/>
      <c r="AM231" s="243"/>
      <c r="AN231" s="243"/>
      <c r="AO231" s="243"/>
      <c r="AP231" s="243"/>
      <c r="AQ231" s="243"/>
      <c r="AR231" s="243"/>
      <c r="AS231" s="243"/>
      <c r="AT231" s="243"/>
      <c r="AU231" s="243"/>
      <c r="AV231" s="243"/>
      <c r="AW231" s="243"/>
    </row>
    <row r="232" spans="1:49" x14ac:dyDescent="0.2">
      <c r="A232" s="243"/>
      <c r="B232" s="243"/>
      <c r="C232" s="243"/>
      <c r="D232" s="243"/>
      <c r="E232" s="243"/>
      <c r="F232" s="243"/>
      <c r="G232" s="243"/>
      <c r="H232" s="243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  <c r="AJ232" s="243"/>
      <c r="AK232" s="243"/>
      <c r="AL232" s="243"/>
      <c r="AM232" s="243"/>
      <c r="AN232" s="243"/>
      <c r="AO232" s="243"/>
      <c r="AP232" s="243"/>
      <c r="AQ232" s="243"/>
      <c r="AR232" s="243"/>
      <c r="AS232" s="243"/>
      <c r="AT232" s="243"/>
      <c r="AU232" s="243"/>
      <c r="AV232" s="243"/>
      <c r="AW232" s="243"/>
    </row>
    <row r="233" spans="1:49" x14ac:dyDescent="0.2">
      <c r="A233" s="243"/>
      <c r="B233" s="243"/>
      <c r="C233" s="243"/>
      <c r="D233" s="243"/>
      <c r="E233" s="243"/>
      <c r="F233" s="243"/>
      <c r="G233" s="243"/>
      <c r="H233" s="243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  <c r="AJ233" s="243"/>
      <c r="AK233" s="243"/>
      <c r="AL233" s="243"/>
      <c r="AM233" s="243"/>
      <c r="AN233" s="243"/>
      <c r="AO233" s="243"/>
      <c r="AP233" s="243"/>
      <c r="AQ233" s="243"/>
      <c r="AR233" s="243"/>
      <c r="AS233" s="243"/>
      <c r="AT233" s="243"/>
      <c r="AU233" s="243"/>
      <c r="AV233" s="243"/>
      <c r="AW233" s="243"/>
    </row>
    <row r="234" spans="1:49" x14ac:dyDescent="0.2">
      <c r="A234" s="243"/>
      <c r="B234" s="243"/>
      <c r="C234" s="243"/>
      <c r="D234" s="243"/>
      <c r="E234" s="243"/>
      <c r="F234" s="243"/>
      <c r="G234" s="243"/>
      <c r="H234" s="243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  <c r="AJ234" s="243"/>
      <c r="AK234" s="243"/>
      <c r="AL234" s="243"/>
      <c r="AM234" s="243"/>
      <c r="AN234" s="243"/>
      <c r="AO234" s="243"/>
      <c r="AP234" s="243"/>
      <c r="AQ234" s="243"/>
      <c r="AR234" s="243"/>
      <c r="AS234" s="243"/>
      <c r="AT234" s="243"/>
      <c r="AU234" s="243"/>
      <c r="AV234" s="243"/>
      <c r="AW234" s="243"/>
    </row>
    <row r="235" spans="1:49" x14ac:dyDescent="0.2">
      <c r="A235" s="243"/>
      <c r="B235" s="243"/>
      <c r="C235" s="243"/>
      <c r="D235" s="243"/>
      <c r="E235" s="243"/>
      <c r="F235" s="243"/>
      <c r="G235" s="243"/>
      <c r="H235" s="243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  <c r="AJ235" s="243"/>
      <c r="AK235" s="243"/>
      <c r="AL235" s="243"/>
      <c r="AM235" s="243"/>
      <c r="AN235" s="243"/>
      <c r="AO235" s="243"/>
      <c r="AP235" s="243"/>
      <c r="AQ235" s="243"/>
      <c r="AR235" s="243"/>
      <c r="AS235" s="243"/>
      <c r="AT235" s="243"/>
      <c r="AU235" s="243"/>
      <c r="AV235" s="243"/>
      <c r="AW235" s="243"/>
    </row>
    <row r="236" spans="1:49" x14ac:dyDescent="0.2">
      <c r="A236" s="243"/>
      <c r="B236" s="243"/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  <c r="AJ236" s="243"/>
      <c r="AK236" s="243"/>
      <c r="AL236" s="243"/>
      <c r="AM236" s="243"/>
      <c r="AN236" s="243"/>
      <c r="AO236" s="243"/>
      <c r="AP236" s="243"/>
      <c r="AQ236" s="243"/>
      <c r="AR236" s="243"/>
      <c r="AS236" s="243"/>
      <c r="AT236" s="243"/>
      <c r="AU236" s="243"/>
      <c r="AV236" s="243"/>
      <c r="AW236" s="243"/>
    </row>
    <row r="237" spans="1:49" x14ac:dyDescent="0.2">
      <c r="A237" s="243"/>
      <c r="B237" s="243"/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  <c r="AJ237" s="243"/>
      <c r="AK237" s="243"/>
      <c r="AL237" s="243"/>
      <c r="AM237" s="243"/>
      <c r="AN237" s="243"/>
      <c r="AO237" s="243"/>
      <c r="AP237" s="243"/>
      <c r="AQ237" s="243"/>
      <c r="AR237" s="243"/>
      <c r="AS237" s="243"/>
      <c r="AT237" s="243"/>
      <c r="AU237" s="243"/>
      <c r="AV237" s="243"/>
      <c r="AW237" s="243"/>
    </row>
    <row r="238" spans="1:49" x14ac:dyDescent="0.2">
      <c r="A238" s="243"/>
      <c r="B238" s="243"/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  <c r="AJ238" s="243"/>
      <c r="AK238" s="243"/>
      <c r="AL238" s="243"/>
      <c r="AM238" s="243"/>
      <c r="AN238" s="243"/>
      <c r="AO238" s="243"/>
      <c r="AP238" s="243"/>
      <c r="AQ238" s="243"/>
      <c r="AR238" s="243"/>
      <c r="AS238" s="243"/>
      <c r="AT238" s="243"/>
      <c r="AU238" s="243"/>
      <c r="AV238" s="243"/>
      <c r="AW238" s="243"/>
    </row>
    <row r="239" spans="1:49" x14ac:dyDescent="0.2">
      <c r="A239" s="243"/>
      <c r="B239" s="243"/>
      <c r="C239" s="243"/>
      <c r="D239" s="243"/>
      <c r="E239" s="243"/>
      <c r="F239" s="243"/>
      <c r="G239" s="243"/>
      <c r="H239" s="243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  <c r="AJ239" s="243"/>
      <c r="AK239" s="243"/>
      <c r="AL239" s="243"/>
      <c r="AM239" s="243"/>
      <c r="AN239" s="243"/>
      <c r="AO239" s="243"/>
      <c r="AP239" s="243"/>
      <c r="AQ239" s="243"/>
      <c r="AR239" s="243"/>
      <c r="AS239" s="243"/>
      <c r="AT239" s="243"/>
      <c r="AU239" s="243"/>
      <c r="AV239" s="243"/>
      <c r="AW239" s="243"/>
    </row>
    <row r="240" spans="1:49" x14ac:dyDescent="0.2">
      <c r="A240" s="243"/>
      <c r="B240" s="243"/>
      <c r="C240" s="243"/>
      <c r="D240" s="243"/>
      <c r="E240" s="243"/>
      <c r="F240" s="243"/>
      <c r="G240" s="243"/>
      <c r="H240" s="243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  <c r="AJ240" s="243"/>
      <c r="AK240" s="243"/>
      <c r="AL240" s="243"/>
      <c r="AM240" s="243"/>
      <c r="AN240" s="243"/>
      <c r="AO240" s="243"/>
      <c r="AP240" s="243"/>
      <c r="AQ240" s="243"/>
      <c r="AR240" s="243"/>
      <c r="AS240" s="243"/>
      <c r="AT240" s="243"/>
      <c r="AU240" s="243"/>
      <c r="AV240" s="243"/>
      <c r="AW240" s="243"/>
    </row>
    <row r="241" spans="1:49" x14ac:dyDescent="0.2">
      <c r="A241" s="243"/>
      <c r="B241" s="243"/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  <c r="AJ241" s="243"/>
      <c r="AK241" s="243"/>
      <c r="AL241" s="243"/>
      <c r="AM241" s="243"/>
      <c r="AN241" s="243"/>
      <c r="AO241" s="243"/>
      <c r="AP241" s="243"/>
      <c r="AQ241" s="243"/>
      <c r="AR241" s="243"/>
      <c r="AS241" s="243"/>
      <c r="AT241" s="243"/>
      <c r="AU241" s="243"/>
      <c r="AV241" s="243"/>
      <c r="AW241" s="243"/>
    </row>
    <row r="242" spans="1:49" x14ac:dyDescent="0.2">
      <c r="A242" s="243"/>
      <c r="B242" s="243"/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  <c r="AJ242" s="243"/>
      <c r="AK242" s="243"/>
      <c r="AL242" s="243"/>
      <c r="AM242" s="243"/>
      <c r="AN242" s="243"/>
      <c r="AO242" s="243"/>
      <c r="AP242" s="243"/>
      <c r="AQ242" s="243"/>
      <c r="AR242" s="243"/>
      <c r="AS242" s="243"/>
      <c r="AT242" s="243"/>
      <c r="AU242" s="243"/>
      <c r="AV242" s="243"/>
      <c r="AW242" s="243"/>
    </row>
    <row r="243" spans="1:49" x14ac:dyDescent="0.2">
      <c r="A243" s="243"/>
      <c r="B243" s="243"/>
      <c r="C243" s="243"/>
      <c r="D243" s="243"/>
      <c r="E243" s="243"/>
      <c r="F243" s="243"/>
      <c r="G243" s="243"/>
      <c r="H243" s="243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  <c r="AJ243" s="243"/>
      <c r="AK243" s="243"/>
      <c r="AL243" s="243"/>
      <c r="AM243" s="243"/>
      <c r="AN243" s="243"/>
      <c r="AO243" s="243"/>
      <c r="AP243" s="243"/>
      <c r="AQ243" s="243"/>
      <c r="AR243" s="243"/>
      <c r="AS243" s="243"/>
      <c r="AT243" s="243"/>
      <c r="AU243" s="243"/>
      <c r="AV243" s="243"/>
      <c r="AW243" s="243"/>
    </row>
    <row r="244" spans="1:49" x14ac:dyDescent="0.2">
      <c r="A244" s="243"/>
      <c r="B244" s="243"/>
      <c r="C244" s="243"/>
      <c r="D244" s="243"/>
      <c r="E244" s="243"/>
      <c r="F244" s="243"/>
      <c r="G244" s="243"/>
      <c r="H244" s="243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  <c r="AJ244" s="243"/>
      <c r="AK244" s="243"/>
      <c r="AL244" s="243"/>
      <c r="AM244" s="243"/>
      <c r="AN244" s="243"/>
      <c r="AO244" s="243"/>
      <c r="AP244" s="243"/>
      <c r="AQ244" s="243"/>
      <c r="AR244" s="243"/>
      <c r="AS244" s="243"/>
      <c r="AT244" s="243"/>
      <c r="AU244" s="243"/>
      <c r="AV244" s="243"/>
      <c r="AW244" s="243"/>
    </row>
    <row r="245" spans="1:49" x14ac:dyDescent="0.2">
      <c r="A245" s="243"/>
      <c r="B245" s="243"/>
      <c r="C245" s="243"/>
      <c r="D245" s="243"/>
      <c r="E245" s="243"/>
      <c r="F245" s="243"/>
      <c r="G245" s="243"/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  <c r="AJ245" s="243"/>
      <c r="AK245" s="243"/>
      <c r="AL245" s="243"/>
      <c r="AM245" s="243"/>
      <c r="AN245" s="243"/>
      <c r="AO245" s="243"/>
      <c r="AP245" s="243"/>
      <c r="AQ245" s="243"/>
      <c r="AR245" s="243"/>
      <c r="AS245" s="243"/>
      <c r="AT245" s="243"/>
      <c r="AU245" s="243"/>
      <c r="AV245" s="243"/>
      <c r="AW245" s="243"/>
    </row>
    <row r="246" spans="1:49" x14ac:dyDescent="0.2">
      <c r="A246" s="243"/>
      <c r="B246" s="243"/>
      <c r="C246" s="243"/>
      <c r="D246" s="243"/>
      <c r="E246" s="243"/>
      <c r="F246" s="243"/>
      <c r="G246" s="243"/>
      <c r="H246" s="243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  <c r="AJ246" s="243"/>
      <c r="AK246" s="243"/>
      <c r="AL246" s="243"/>
      <c r="AM246" s="243"/>
      <c r="AN246" s="243"/>
      <c r="AO246" s="243"/>
      <c r="AP246" s="243"/>
      <c r="AQ246" s="243"/>
      <c r="AR246" s="243"/>
      <c r="AS246" s="243"/>
      <c r="AT246" s="243"/>
      <c r="AU246" s="243"/>
      <c r="AV246" s="243"/>
      <c r="AW246" s="243"/>
    </row>
    <row r="247" spans="1:49" x14ac:dyDescent="0.2">
      <c r="A247" s="243"/>
      <c r="B247" s="243"/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  <c r="AJ247" s="243"/>
      <c r="AK247" s="243"/>
      <c r="AL247" s="243"/>
      <c r="AM247" s="243"/>
      <c r="AN247" s="243"/>
      <c r="AO247" s="243"/>
      <c r="AP247" s="243"/>
      <c r="AQ247" s="243"/>
      <c r="AR247" s="243"/>
      <c r="AS247" s="243"/>
      <c r="AT247" s="243"/>
      <c r="AU247" s="243"/>
      <c r="AV247" s="243"/>
      <c r="AW247" s="243"/>
    </row>
    <row r="248" spans="1:49" x14ac:dyDescent="0.2">
      <c r="A248" s="243"/>
      <c r="B248" s="243"/>
      <c r="C248" s="243"/>
      <c r="D248" s="243"/>
      <c r="E248" s="243"/>
      <c r="F248" s="243"/>
      <c r="G248" s="243"/>
      <c r="H248" s="243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  <c r="AJ248" s="243"/>
      <c r="AK248" s="243"/>
      <c r="AL248" s="243"/>
      <c r="AM248" s="243"/>
      <c r="AN248" s="243"/>
      <c r="AO248" s="243"/>
      <c r="AP248" s="243"/>
      <c r="AQ248" s="243"/>
      <c r="AR248" s="243"/>
      <c r="AS248" s="243"/>
      <c r="AT248" s="243"/>
      <c r="AU248" s="243"/>
      <c r="AV248" s="243"/>
      <c r="AW248" s="243"/>
    </row>
    <row r="249" spans="1:49" x14ac:dyDescent="0.2">
      <c r="A249" s="243"/>
      <c r="B249" s="243"/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  <c r="AJ249" s="243"/>
      <c r="AK249" s="243"/>
      <c r="AL249" s="243"/>
      <c r="AM249" s="243"/>
      <c r="AN249" s="243"/>
      <c r="AO249" s="243"/>
      <c r="AP249" s="243"/>
      <c r="AQ249" s="243"/>
      <c r="AR249" s="243"/>
      <c r="AS249" s="243"/>
      <c r="AT249" s="243"/>
      <c r="AU249" s="243"/>
      <c r="AV249" s="243"/>
      <c r="AW249" s="243"/>
    </row>
    <row r="250" spans="1:49" x14ac:dyDescent="0.2">
      <c r="A250" s="243"/>
      <c r="B250" s="243"/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  <c r="AJ250" s="243"/>
      <c r="AK250" s="243"/>
      <c r="AL250" s="243"/>
      <c r="AM250" s="243"/>
      <c r="AN250" s="243"/>
      <c r="AO250" s="243"/>
      <c r="AP250" s="243"/>
      <c r="AQ250" s="243"/>
      <c r="AR250" s="243"/>
      <c r="AS250" s="243"/>
      <c r="AT250" s="243"/>
      <c r="AU250" s="243"/>
      <c r="AV250" s="243"/>
      <c r="AW250" s="243"/>
    </row>
    <row r="251" spans="1:49" x14ac:dyDescent="0.2">
      <c r="A251" s="243"/>
      <c r="B251" s="243"/>
      <c r="C251" s="243"/>
      <c r="D251" s="243"/>
      <c r="E251" s="243"/>
      <c r="F251" s="243"/>
      <c r="G251" s="243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  <c r="AJ251" s="243"/>
      <c r="AK251" s="243"/>
      <c r="AL251" s="243"/>
      <c r="AM251" s="243"/>
      <c r="AN251" s="243"/>
      <c r="AO251" s="243"/>
      <c r="AP251" s="243"/>
      <c r="AQ251" s="243"/>
      <c r="AR251" s="243"/>
      <c r="AS251" s="243"/>
      <c r="AT251" s="243"/>
      <c r="AU251" s="243"/>
      <c r="AV251" s="243"/>
      <c r="AW251" s="243"/>
    </row>
    <row r="252" spans="1:49" x14ac:dyDescent="0.2">
      <c r="A252" s="243"/>
      <c r="B252" s="243"/>
      <c r="C252" s="243"/>
      <c r="D252" s="243"/>
      <c r="E252" s="243"/>
      <c r="F252" s="243"/>
      <c r="G252" s="243"/>
      <c r="H252" s="243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  <c r="AJ252" s="243"/>
      <c r="AK252" s="243"/>
      <c r="AL252" s="243"/>
      <c r="AM252" s="243"/>
      <c r="AN252" s="243"/>
      <c r="AO252" s="243"/>
      <c r="AP252" s="243"/>
      <c r="AQ252" s="243"/>
      <c r="AR252" s="243"/>
      <c r="AS252" s="243"/>
      <c r="AT252" s="243"/>
      <c r="AU252" s="243"/>
      <c r="AV252" s="243"/>
      <c r="AW252" s="243"/>
    </row>
    <row r="253" spans="1:49" x14ac:dyDescent="0.2">
      <c r="A253" s="243"/>
      <c r="B253" s="243"/>
      <c r="C253" s="243"/>
      <c r="D253" s="243"/>
      <c r="E253" s="243"/>
      <c r="F253" s="243"/>
      <c r="G253" s="243"/>
      <c r="H253" s="243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  <c r="AJ253" s="243"/>
      <c r="AK253" s="243"/>
      <c r="AL253" s="243"/>
      <c r="AM253" s="243"/>
      <c r="AN253" s="243"/>
      <c r="AO253" s="243"/>
      <c r="AP253" s="243"/>
      <c r="AQ253" s="243"/>
      <c r="AR253" s="243"/>
      <c r="AS253" s="243"/>
      <c r="AT253" s="243"/>
      <c r="AU253" s="243"/>
      <c r="AV253" s="243"/>
      <c r="AW253" s="243"/>
    </row>
    <row r="254" spans="1:49" x14ac:dyDescent="0.2">
      <c r="A254" s="243"/>
      <c r="B254" s="243"/>
      <c r="C254" s="243"/>
      <c r="D254" s="243"/>
      <c r="E254" s="243"/>
      <c r="F254" s="243"/>
      <c r="G254" s="243"/>
      <c r="H254" s="243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  <c r="AJ254" s="243"/>
      <c r="AK254" s="243"/>
      <c r="AL254" s="243"/>
      <c r="AM254" s="243"/>
      <c r="AN254" s="243"/>
      <c r="AO254" s="243"/>
      <c r="AP254" s="243"/>
      <c r="AQ254" s="243"/>
      <c r="AR254" s="243"/>
      <c r="AS254" s="243"/>
      <c r="AT254" s="243"/>
      <c r="AU254" s="243"/>
      <c r="AV254" s="243"/>
      <c r="AW254" s="243"/>
    </row>
    <row r="255" spans="1:49" x14ac:dyDescent="0.2">
      <c r="A255" s="243"/>
      <c r="B255" s="243"/>
      <c r="C255" s="243"/>
      <c r="D255" s="243"/>
      <c r="E255" s="243"/>
      <c r="F255" s="243"/>
      <c r="G255" s="243"/>
      <c r="H255" s="243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  <c r="AJ255" s="243"/>
      <c r="AK255" s="243"/>
      <c r="AL255" s="243"/>
      <c r="AM255" s="243"/>
      <c r="AN255" s="243"/>
      <c r="AO255" s="243"/>
      <c r="AP255" s="243"/>
      <c r="AQ255" s="243"/>
      <c r="AR255" s="243"/>
      <c r="AS255" s="243"/>
      <c r="AT255" s="243"/>
      <c r="AU255" s="243"/>
      <c r="AV255" s="243"/>
      <c r="AW255" s="243"/>
    </row>
    <row r="256" spans="1:49" x14ac:dyDescent="0.2">
      <c r="A256" s="243"/>
      <c r="B256" s="243"/>
      <c r="C256" s="243"/>
      <c r="D256" s="243"/>
      <c r="E256" s="243"/>
      <c r="F256" s="243"/>
      <c r="G256" s="243"/>
      <c r="H256" s="243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  <c r="AJ256" s="243"/>
      <c r="AK256" s="243"/>
      <c r="AL256" s="243"/>
      <c r="AM256" s="243"/>
      <c r="AN256" s="243"/>
      <c r="AO256" s="243"/>
      <c r="AP256" s="243"/>
      <c r="AQ256" s="243"/>
      <c r="AR256" s="243"/>
      <c r="AS256" s="243"/>
      <c r="AT256" s="243"/>
      <c r="AU256" s="243"/>
      <c r="AV256" s="243"/>
      <c r="AW256" s="243"/>
    </row>
  </sheetData>
  <mergeCells count="76">
    <mergeCell ref="W1:AE1"/>
    <mergeCell ref="A48:B48"/>
    <mergeCell ref="A49:C49"/>
    <mergeCell ref="AJ43:AQ44"/>
    <mergeCell ref="AR43:AW44"/>
    <mergeCell ref="A45:C46"/>
    <mergeCell ref="D45:K46"/>
    <mergeCell ref="L45:S46"/>
    <mergeCell ref="T45:AA46"/>
    <mergeCell ref="AB45:AI46"/>
    <mergeCell ref="AJ45:AQ46"/>
    <mergeCell ref="A43:C44"/>
    <mergeCell ref="D43:K44"/>
    <mergeCell ref="L43:S44"/>
    <mergeCell ref="T43:AA44"/>
    <mergeCell ref="AB43:AI44"/>
    <mergeCell ref="A2:B2"/>
    <mergeCell ref="AN4:AQ4"/>
    <mergeCell ref="A41:C42"/>
    <mergeCell ref="S7:S8"/>
    <mergeCell ref="C6:C8"/>
    <mergeCell ref="D7:D8"/>
    <mergeCell ref="A39:C39"/>
    <mergeCell ref="A6:A8"/>
    <mergeCell ref="L7:L8"/>
    <mergeCell ref="W7:W8"/>
    <mergeCell ref="X7:X8"/>
    <mergeCell ref="B6:B8"/>
    <mergeCell ref="E7:E8"/>
    <mergeCell ref="C4:E4"/>
    <mergeCell ref="A4:B4"/>
    <mergeCell ref="AC7:AC8"/>
    <mergeCell ref="Y7:Y8"/>
    <mergeCell ref="F7:F8"/>
    <mergeCell ref="H7:H8"/>
    <mergeCell ref="I7:I8"/>
    <mergeCell ref="J7:J8"/>
    <mergeCell ref="O7:O8"/>
    <mergeCell ref="K7:K8"/>
    <mergeCell ref="P7:P8"/>
    <mergeCell ref="G7:G8"/>
    <mergeCell ref="N7:N8"/>
    <mergeCell ref="M7:M8"/>
    <mergeCell ref="T7:T8"/>
    <mergeCell ref="C1:G1"/>
    <mergeCell ref="A3:B3"/>
    <mergeCell ref="C3:E3"/>
    <mergeCell ref="AR2:AV2"/>
    <mergeCell ref="AM7:AM8"/>
    <mergeCell ref="AD7:AD8"/>
    <mergeCell ref="AN2:AQ2"/>
    <mergeCell ref="AS6:AV6"/>
    <mergeCell ref="AN7:AN8"/>
    <mergeCell ref="AG7:AG8"/>
    <mergeCell ref="AR4:AV4"/>
    <mergeCell ref="AF7:AF8"/>
    <mergeCell ref="AK7:AK8"/>
    <mergeCell ref="AJ7:AJ8"/>
    <mergeCell ref="AO7:AO8"/>
    <mergeCell ref="AP7:AP8"/>
    <mergeCell ref="AF1:AQ1"/>
    <mergeCell ref="AE7:AE8"/>
    <mergeCell ref="AN3:AQ3"/>
    <mergeCell ref="AT7:AU7"/>
    <mergeCell ref="Q7:Q8"/>
    <mergeCell ref="AA7:AA8"/>
    <mergeCell ref="Z7:Z8"/>
    <mergeCell ref="AH7:AH8"/>
    <mergeCell ref="AL7:AL8"/>
    <mergeCell ref="R7:R8"/>
    <mergeCell ref="U7:U8"/>
    <mergeCell ref="AB7:AB8"/>
    <mergeCell ref="AI7:AI8"/>
    <mergeCell ref="AQ7:AQ8"/>
    <mergeCell ref="V7:V8"/>
    <mergeCell ref="H1:V1"/>
  </mergeCells>
  <phoneticPr fontId="24" type="noConversion"/>
  <printOptions horizontalCentered="1" verticalCentered="1"/>
  <pageMargins left="0" right="0" top="0.59055118110236204" bottom="0" header="0" footer="0"/>
  <pageSetup paperSize="258" scale="58" orientation="landscape" verticalDpi="360" r:id="rId1"/>
  <headerFooter alignWithMargins="0"/>
  <rowBreaks count="2" manualBreakCount="2">
    <brk id="95" max="16383" man="1"/>
    <brk id="144" max="16383" man="1"/>
  </rowBreaks>
  <colBreaks count="1" manualBreakCount="1">
    <brk id="4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zoomScaleNormal="100" workbookViewId="0">
      <selection activeCell="D15" sqref="D15"/>
    </sheetView>
  </sheetViews>
  <sheetFormatPr defaultRowHeight="12.75" x14ac:dyDescent="0.2"/>
  <cols>
    <col min="1" max="1" width="7.5703125" customWidth="1"/>
    <col min="2" max="2" width="7" customWidth="1"/>
    <col min="3" max="3" width="20.7109375" customWidth="1"/>
    <col min="4" max="4" width="33.28515625" customWidth="1"/>
    <col min="5" max="5" width="14.42578125" bestFit="1" customWidth="1"/>
    <col min="6" max="6" width="17.5703125" bestFit="1" customWidth="1"/>
  </cols>
  <sheetData>
    <row r="1" spans="1:6" ht="17.100000000000001" customHeight="1" x14ac:dyDescent="0.2">
      <c r="A1" s="1583" t="s">
        <v>76</v>
      </c>
      <c r="B1" s="1584"/>
      <c r="C1" s="1584"/>
      <c r="D1" s="238" t="s">
        <v>139</v>
      </c>
      <c r="E1" s="525" t="s">
        <v>323</v>
      </c>
      <c r="F1" s="433"/>
    </row>
    <row r="2" spans="1:6" ht="17.100000000000001" customHeight="1" thickBot="1" x14ac:dyDescent="0.25">
      <c r="A2" s="1585" t="s">
        <v>50</v>
      </c>
      <c r="B2" s="1586"/>
      <c r="C2" s="1586"/>
      <c r="D2" s="1044" t="s">
        <v>1810</v>
      </c>
      <c r="E2" s="271" t="s">
        <v>324</v>
      </c>
      <c r="F2" s="434"/>
    </row>
    <row r="3" spans="1:6" ht="13.5" thickBot="1" x14ac:dyDescent="0.25">
      <c r="A3" s="97"/>
      <c r="B3" s="98"/>
      <c r="C3" s="98"/>
      <c r="D3" s="98"/>
      <c r="E3" s="98"/>
      <c r="F3" s="99"/>
    </row>
    <row r="4" spans="1:6" ht="17.100000000000001" customHeight="1" thickBot="1" x14ac:dyDescent="0.25">
      <c r="A4" s="1587" t="s">
        <v>126</v>
      </c>
      <c r="B4" s="1588"/>
      <c r="C4" s="1588"/>
      <c r="D4" s="1588"/>
      <c r="E4" s="1588"/>
      <c r="F4" s="1589"/>
    </row>
    <row r="5" spans="1:6" ht="17.100000000000001" customHeight="1" x14ac:dyDescent="0.2">
      <c r="A5" s="1592" t="s">
        <v>127</v>
      </c>
      <c r="B5" s="1590" t="s">
        <v>128</v>
      </c>
      <c r="C5" s="1590" t="s">
        <v>66</v>
      </c>
      <c r="D5" s="1590" t="s">
        <v>129</v>
      </c>
      <c r="E5" s="1590" t="s">
        <v>130</v>
      </c>
      <c r="F5" s="1591"/>
    </row>
    <row r="6" spans="1:6" ht="17.100000000000001" customHeight="1" thickBot="1" x14ac:dyDescent="0.25">
      <c r="A6" s="1593"/>
      <c r="B6" s="1594"/>
      <c r="C6" s="1594"/>
      <c r="D6" s="1594"/>
      <c r="E6" s="96" t="s">
        <v>131</v>
      </c>
      <c r="F6" s="110" t="s">
        <v>132</v>
      </c>
    </row>
    <row r="7" spans="1:6" ht="17.100000000000001" customHeight="1" thickTop="1" x14ac:dyDescent="0.2">
      <c r="A7" s="1581" t="s">
        <v>133</v>
      </c>
      <c r="B7" s="106">
        <v>1</v>
      </c>
      <c r="C7" s="57"/>
      <c r="D7" s="57"/>
      <c r="E7" s="57"/>
      <c r="F7" s="103"/>
    </row>
    <row r="8" spans="1:6" ht="17.100000000000001" customHeight="1" x14ac:dyDescent="0.2">
      <c r="A8" s="1579"/>
      <c r="B8" s="107">
        <v>2</v>
      </c>
      <c r="C8" s="16"/>
      <c r="D8" s="16"/>
      <c r="E8" s="16"/>
      <c r="F8" s="100"/>
    </row>
    <row r="9" spans="1:6" ht="15.95" customHeight="1" x14ac:dyDescent="0.2">
      <c r="A9" s="1579"/>
      <c r="B9" s="107">
        <v>3</v>
      </c>
      <c r="C9" s="16"/>
      <c r="D9" s="16"/>
      <c r="E9" s="16"/>
      <c r="F9" s="100"/>
    </row>
    <row r="10" spans="1:6" ht="15.95" customHeight="1" x14ac:dyDescent="0.2">
      <c r="A10" s="1579"/>
      <c r="B10" s="107">
        <v>4</v>
      </c>
      <c r="C10" s="16"/>
      <c r="D10" s="16"/>
      <c r="E10" s="16"/>
      <c r="F10" s="100"/>
    </row>
    <row r="11" spans="1:6" ht="15.95" customHeight="1" x14ac:dyDescent="0.2">
      <c r="A11" s="1579"/>
      <c r="B11" s="107">
        <v>5</v>
      </c>
      <c r="C11" s="16"/>
      <c r="D11" s="16"/>
      <c r="E11" s="16"/>
      <c r="F11" s="100"/>
    </row>
    <row r="12" spans="1:6" ht="15.95" customHeight="1" x14ac:dyDescent="0.2">
      <c r="A12" s="1579"/>
      <c r="B12" s="107">
        <v>6</v>
      </c>
      <c r="C12" s="16"/>
      <c r="D12" s="16"/>
      <c r="E12" s="16"/>
      <c r="F12" s="100"/>
    </row>
    <row r="13" spans="1:6" ht="15.95" customHeight="1" x14ac:dyDescent="0.2">
      <c r="A13" s="1579"/>
      <c r="B13" s="107">
        <v>7</v>
      </c>
      <c r="C13" s="16"/>
      <c r="D13" s="16"/>
      <c r="E13" s="16"/>
      <c r="F13" s="100"/>
    </row>
    <row r="14" spans="1:6" ht="15.95" customHeight="1" thickBot="1" x14ac:dyDescent="0.25">
      <c r="A14" s="1582"/>
      <c r="B14" s="108">
        <v>8</v>
      </c>
      <c r="C14" s="23"/>
      <c r="D14" s="23"/>
      <c r="E14" s="23"/>
      <c r="F14" s="104"/>
    </row>
    <row r="15" spans="1:6" ht="15.95" customHeight="1" thickTop="1" x14ac:dyDescent="0.2">
      <c r="A15" s="1581" t="s">
        <v>134</v>
      </c>
      <c r="B15" s="106">
        <v>1</v>
      </c>
      <c r="C15" s="18"/>
      <c r="D15" s="18"/>
      <c r="E15" s="18"/>
      <c r="F15" s="105"/>
    </row>
    <row r="16" spans="1:6" ht="15.95" customHeight="1" x14ac:dyDescent="0.2">
      <c r="A16" s="1579"/>
      <c r="B16" s="107">
        <v>2</v>
      </c>
      <c r="C16" s="16"/>
      <c r="D16" s="16"/>
      <c r="E16" s="16"/>
      <c r="F16" s="100"/>
    </row>
    <row r="17" spans="1:6" ht="15.95" customHeight="1" x14ac:dyDescent="0.2">
      <c r="A17" s="1579"/>
      <c r="B17" s="107">
        <v>3</v>
      </c>
      <c r="C17" s="16"/>
      <c r="D17" s="16"/>
      <c r="E17" s="16"/>
      <c r="F17" s="100"/>
    </row>
    <row r="18" spans="1:6" ht="15.95" customHeight="1" x14ac:dyDescent="0.2">
      <c r="A18" s="1579"/>
      <c r="B18" s="107">
        <v>4</v>
      </c>
      <c r="C18" s="16"/>
      <c r="D18" s="16"/>
      <c r="E18" s="16"/>
      <c r="F18" s="100"/>
    </row>
    <row r="19" spans="1:6" ht="15.95" customHeight="1" x14ac:dyDescent="0.2">
      <c r="A19" s="1579"/>
      <c r="B19" s="107">
        <v>5</v>
      </c>
      <c r="C19" s="16"/>
      <c r="D19" s="16"/>
      <c r="E19" s="16"/>
      <c r="F19" s="100"/>
    </row>
    <row r="20" spans="1:6" ht="15.95" customHeight="1" x14ac:dyDescent="0.2">
      <c r="A20" s="1579"/>
      <c r="B20" s="107">
        <v>6</v>
      </c>
      <c r="C20" s="16"/>
      <c r="D20" s="16"/>
      <c r="E20" s="16"/>
      <c r="F20" s="100"/>
    </row>
    <row r="21" spans="1:6" ht="15.95" customHeight="1" x14ac:dyDescent="0.2">
      <c r="A21" s="1579"/>
      <c r="B21" s="107">
        <v>7</v>
      </c>
      <c r="C21" s="16"/>
      <c r="D21" s="16"/>
      <c r="E21" s="16"/>
      <c r="F21" s="100"/>
    </row>
    <row r="22" spans="1:6" ht="15.95" customHeight="1" thickBot="1" x14ac:dyDescent="0.25">
      <c r="A22" s="1582"/>
      <c r="B22" s="108">
        <v>8</v>
      </c>
      <c r="C22" s="23"/>
      <c r="D22" s="23"/>
      <c r="E22" s="23"/>
      <c r="F22" s="104"/>
    </row>
    <row r="23" spans="1:6" ht="15.95" customHeight="1" thickTop="1" x14ac:dyDescent="0.2">
      <c r="A23" s="1581" t="s">
        <v>135</v>
      </c>
      <c r="B23" s="106">
        <v>1</v>
      </c>
      <c r="C23" s="18"/>
      <c r="D23" s="18"/>
      <c r="E23" s="18"/>
      <c r="F23" s="105"/>
    </row>
    <row r="24" spans="1:6" ht="15.95" customHeight="1" x14ac:dyDescent="0.2">
      <c r="A24" s="1579"/>
      <c r="B24" s="107">
        <v>2</v>
      </c>
      <c r="C24" s="16"/>
      <c r="D24" s="16"/>
      <c r="E24" s="16"/>
      <c r="F24" s="100"/>
    </row>
    <row r="25" spans="1:6" ht="15.95" customHeight="1" x14ac:dyDescent="0.2">
      <c r="A25" s="1579"/>
      <c r="B25" s="107">
        <v>3</v>
      </c>
      <c r="C25" s="16"/>
      <c r="D25" s="16"/>
      <c r="E25" s="16"/>
      <c r="F25" s="100"/>
    </row>
    <row r="26" spans="1:6" ht="15.95" customHeight="1" x14ac:dyDescent="0.2">
      <c r="A26" s="1579"/>
      <c r="B26" s="107">
        <v>4</v>
      </c>
      <c r="C26" s="16"/>
      <c r="D26" s="16"/>
      <c r="E26" s="16"/>
      <c r="F26" s="100"/>
    </row>
    <row r="27" spans="1:6" ht="15.95" customHeight="1" x14ac:dyDescent="0.2">
      <c r="A27" s="1579"/>
      <c r="B27" s="107">
        <v>5</v>
      </c>
      <c r="C27" s="16"/>
      <c r="D27" s="16"/>
      <c r="E27" s="16"/>
      <c r="F27" s="100"/>
    </row>
    <row r="28" spans="1:6" ht="15.95" customHeight="1" x14ac:dyDescent="0.2">
      <c r="A28" s="1579"/>
      <c r="B28" s="107">
        <v>6</v>
      </c>
      <c r="C28" s="16"/>
      <c r="D28" s="16"/>
      <c r="E28" s="16"/>
      <c r="F28" s="100"/>
    </row>
    <row r="29" spans="1:6" ht="15.95" customHeight="1" x14ac:dyDescent="0.2">
      <c r="A29" s="1579"/>
      <c r="B29" s="107">
        <v>7</v>
      </c>
      <c r="C29" s="16"/>
      <c r="D29" s="16"/>
      <c r="E29" s="16"/>
      <c r="F29" s="100"/>
    </row>
    <row r="30" spans="1:6" ht="15.95" customHeight="1" thickBot="1" x14ac:dyDescent="0.25">
      <c r="A30" s="1582"/>
      <c r="B30" s="108">
        <v>8</v>
      </c>
      <c r="C30" s="23"/>
      <c r="D30" s="23"/>
      <c r="E30" s="23"/>
      <c r="F30" s="104"/>
    </row>
    <row r="31" spans="1:6" ht="17.100000000000001" customHeight="1" thickTop="1" x14ac:dyDescent="0.2">
      <c r="A31" s="1581" t="s">
        <v>136</v>
      </c>
      <c r="B31" s="106">
        <v>1</v>
      </c>
      <c r="C31" s="18"/>
      <c r="D31" s="18"/>
      <c r="E31" s="18"/>
      <c r="F31" s="105"/>
    </row>
    <row r="32" spans="1:6" ht="17.100000000000001" customHeight="1" x14ac:dyDescent="0.2">
      <c r="A32" s="1579"/>
      <c r="B32" s="107">
        <v>2</v>
      </c>
      <c r="C32" s="16"/>
      <c r="D32" s="16"/>
      <c r="E32" s="16"/>
      <c r="F32" s="100"/>
    </row>
    <row r="33" spans="1:6" ht="17.100000000000001" customHeight="1" x14ac:dyDescent="0.2">
      <c r="A33" s="1579"/>
      <c r="B33" s="107">
        <v>3</v>
      </c>
      <c r="C33" s="16"/>
      <c r="D33" s="16"/>
      <c r="E33" s="16"/>
      <c r="F33" s="100"/>
    </row>
    <row r="34" spans="1:6" ht="17.100000000000001" customHeight="1" x14ac:dyDescent="0.2">
      <c r="A34" s="1579"/>
      <c r="B34" s="107">
        <v>4</v>
      </c>
      <c r="C34" s="16"/>
      <c r="D34" s="16"/>
      <c r="E34" s="16"/>
      <c r="F34" s="100"/>
    </row>
    <row r="35" spans="1:6" ht="17.100000000000001" customHeight="1" x14ac:dyDescent="0.2">
      <c r="A35" s="1579"/>
      <c r="B35" s="107">
        <v>5</v>
      </c>
      <c r="C35" s="16"/>
      <c r="D35" s="16"/>
      <c r="E35" s="16"/>
      <c r="F35" s="100"/>
    </row>
    <row r="36" spans="1:6" ht="17.100000000000001" customHeight="1" x14ac:dyDescent="0.2">
      <c r="A36" s="1579"/>
      <c r="B36" s="107">
        <v>6</v>
      </c>
      <c r="C36" s="16"/>
      <c r="D36" s="16"/>
      <c r="E36" s="16"/>
      <c r="F36" s="100"/>
    </row>
    <row r="37" spans="1:6" ht="17.100000000000001" customHeight="1" x14ac:dyDescent="0.2">
      <c r="A37" s="1579"/>
      <c r="B37" s="107">
        <v>7</v>
      </c>
      <c r="C37" s="16"/>
      <c r="D37" s="16"/>
      <c r="E37" s="16"/>
      <c r="F37" s="100"/>
    </row>
    <row r="38" spans="1:6" ht="17.100000000000001" customHeight="1" thickBot="1" x14ac:dyDescent="0.25">
      <c r="A38" s="1582"/>
      <c r="B38" s="108">
        <v>8</v>
      </c>
      <c r="C38" s="23"/>
      <c r="D38" s="23"/>
      <c r="E38" s="23"/>
      <c r="F38" s="104"/>
    </row>
    <row r="39" spans="1:6" ht="17.100000000000001" customHeight="1" thickTop="1" x14ac:dyDescent="0.2">
      <c r="A39" s="1578" t="s">
        <v>137</v>
      </c>
      <c r="B39" s="106">
        <v>1</v>
      </c>
      <c r="C39" s="18"/>
      <c r="D39" s="18"/>
      <c r="E39" s="18"/>
      <c r="F39" s="105"/>
    </row>
    <row r="40" spans="1:6" ht="17.100000000000001" customHeight="1" x14ac:dyDescent="0.2">
      <c r="A40" s="1579"/>
      <c r="B40" s="107">
        <v>2</v>
      </c>
      <c r="C40" s="16"/>
      <c r="D40" s="16"/>
      <c r="E40" s="16"/>
      <c r="F40" s="100"/>
    </row>
    <row r="41" spans="1:6" ht="17.100000000000001" customHeight="1" x14ac:dyDescent="0.2">
      <c r="A41" s="1579"/>
      <c r="B41" s="107">
        <v>3</v>
      </c>
      <c r="C41" s="16"/>
      <c r="D41" s="16"/>
      <c r="E41" s="16"/>
      <c r="F41" s="100"/>
    </row>
    <row r="42" spans="1:6" ht="17.100000000000001" customHeight="1" x14ac:dyDescent="0.2">
      <c r="A42" s="1579"/>
      <c r="B42" s="107">
        <v>4</v>
      </c>
      <c r="C42" s="16"/>
      <c r="D42" s="16"/>
      <c r="E42" s="16"/>
      <c r="F42" s="100"/>
    </row>
    <row r="43" spans="1:6" ht="17.100000000000001" customHeight="1" x14ac:dyDescent="0.2">
      <c r="A43" s="1579"/>
      <c r="B43" s="107">
        <v>5</v>
      </c>
      <c r="C43" s="16"/>
      <c r="D43" s="16"/>
      <c r="E43" s="16"/>
      <c r="F43" s="100"/>
    </row>
    <row r="44" spans="1:6" ht="17.100000000000001" customHeight="1" x14ac:dyDescent="0.2">
      <c r="A44" s="1579"/>
      <c r="B44" s="107">
        <v>6</v>
      </c>
      <c r="C44" s="16"/>
      <c r="D44" s="16"/>
      <c r="E44" s="16"/>
      <c r="F44" s="100"/>
    </row>
    <row r="45" spans="1:6" ht="17.100000000000001" customHeight="1" x14ac:dyDescent="0.2">
      <c r="A45" s="1579"/>
      <c r="B45" s="107">
        <v>7</v>
      </c>
      <c r="C45" s="16"/>
      <c r="D45" s="16"/>
      <c r="E45" s="16"/>
      <c r="F45" s="100"/>
    </row>
    <row r="46" spans="1:6" ht="17.100000000000001" customHeight="1" thickBot="1" x14ac:dyDescent="0.25">
      <c r="A46" s="1580"/>
      <c r="B46" s="109">
        <v>8</v>
      </c>
      <c r="C46" s="101"/>
      <c r="D46" s="101"/>
      <c r="E46" s="101"/>
      <c r="F46" s="102"/>
    </row>
  </sheetData>
  <mergeCells count="13">
    <mergeCell ref="A39:A46"/>
    <mergeCell ref="A15:A22"/>
    <mergeCell ref="A23:A30"/>
    <mergeCell ref="A31:A38"/>
    <mergeCell ref="A1:C1"/>
    <mergeCell ref="A2:C2"/>
    <mergeCell ref="A4:F4"/>
    <mergeCell ref="A7:A14"/>
    <mergeCell ref="E5:F5"/>
    <mergeCell ref="A5:A6"/>
    <mergeCell ref="B5:B6"/>
    <mergeCell ref="C5:C6"/>
    <mergeCell ref="D5:D6"/>
  </mergeCells>
  <phoneticPr fontId="24" type="noConversion"/>
  <printOptions verticalCentered="1"/>
  <pageMargins left="0.75" right="0" top="0" bottom="1.25" header="0" footer="0"/>
  <pageSetup paperSize="5" scale="93" orientation="portrait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Normal="100" workbookViewId="0">
      <selection activeCell="D2" sqref="D2"/>
    </sheetView>
  </sheetViews>
  <sheetFormatPr defaultRowHeight="12.75" x14ac:dyDescent="0.2"/>
  <cols>
    <col min="1" max="1" width="7.5703125" customWidth="1"/>
    <col min="2" max="2" width="7" customWidth="1"/>
    <col min="3" max="3" width="20.7109375" customWidth="1"/>
    <col min="4" max="4" width="45.28515625" customWidth="1"/>
    <col min="5" max="5" width="14.42578125" bestFit="1" customWidth="1"/>
    <col min="6" max="6" width="17.5703125" bestFit="1" customWidth="1"/>
  </cols>
  <sheetData>
    <row r="1" spans="1:6" ht="17.100000000000001" customHeight="1" x14ac:dyDescent="0.2">
      <c r="A1" s="1583" t="s">
        <v>76</v>
      </c>
      <c r="B1" s="1584"/>
      <c r="C1" s="1584"/>
      <c r="D1" s="239" t="s">
        <v>139</v>
      </c>
      <c r="E1" s="525" t="s">
        <v>138</v>
      </c>
      <c r="F1" s="433" t="s">
        <v>207</v>
      </c>
    </row>
    <row r="2" spans="1:6" ht="17.100000000000001" customHeight="1" thickBot="1" x14ac:dyDescent="0.25">
      <c r="A2" s="1585" t="s">
        <v>50</v>
      </c>
      <c r="B2" s="1586"/>
      <c r="C2" s="1586"/>
      <c r="D2" s="240" t="s">
        <v>1807</v>
      </c>
      <c r="E2" s="10" t="s">
        <v>117</v>
      </c>
      <c r="F2" s="434" t="s">
        <v>203</v>
      </c>
    </row>
    <row r="3" spans="1:6" ht="17.100000000000001" customHeight="1" thickBot="1" x14ac:dyDescent="0.25">
      <c r="A3" s="97"/>
      <c r="B3" s="98"/>
      <c r="C3" s="98"/>
      <c r="D3" s="98"/>
      <c r="E3" s="98"/>
      <c r="F3" s="99"/>
    </row>
    <row r="4" spans="1:6" ht="17.100000000000001" customHeight="1" thickBot="1" x14ac:dyDescent="0.25">
      <c r="A4" s="1587" t="s">
        <v>126</v>
      </c>
      <c r="B4" s="1588"/>
      <c r="C4" s="1588"/>
      <c r="D4" s="1588"/>
      <c r="E4" s="1588"/>
      <c r="F4" s="1589"/>
    </row>
    <row r="5" spans="1:6" ht="17.100000000000001" customHeight="1" x14ac:dyDescent="0.2">
      <c r="A5" s="1592" t="s">
        <v>127</v>
      </c>
      <c r="B5" s="1590" t="s">
        <v>128</v>
      </c>
      <c r="C5" s="1590" t="s">
        <v>66</v>
      </c>
      <c r="D5" s="1590" t="s">
        <v>129</v>
      </c>
      <c r="E5" s="1590" t="s">
        <v>130</v>
      </c>
      <c r="F5" s="1591"/>
    </row>
    <row r="6" spans="1:6" ht="17.100000000000001" customHeight="1" thickBot="1" x14ac:dyDescent="0.25">
      <c r="A6" s="1593"/>
      <c r="B6" s="1594"/>
      <c r="C6" s="1594"/>
      <c r="D6" s="1594"/>
      <c r="E6" s="96" t="s">
        <v>131</v>
      </c>
      <c r="F6" s="110" t="s">
        <v>132</v>
      </c>
    </row>
    <row r="7" spans="1:6" ht="17.100000000000001" customHeight="1" thickTop="1" x14ac:dyDescent="0.2">
      <c r="A7" s="1581" t="s">
        <v>133</v>
      </c>
      <c r="B7" s="1040">
        <v>1</v>
      </c>
      <c r="C7" s="57"/>
      <c r="D7" s="57"/>
      <c r="E7" s="57"/>
      <c r="F7" s="103"/>
    </row>
    <row r="8" spans="1:6" ht="17.100000000000001" customHeight="1" x14ac:dyDescent="0.2">
      <c r="A8" s="1578"/>
      <c r="B8" s="1039">
        <v>2</v>
      </c>
      <c r="C8" s="57"/>
      <c r="D8" s="57"/>
      <c r="E8" s="57"/>
      <c r="F8" s="103"/>
    </row>
    <row r="9" spans="1:6" ht="17.100000000000001" customHeight="1" x14ac:dyDescent="0.2">
      <c r="A9" s="1578"/>
      <c r="B9" s="1039">
        <v>3</v>
      </c>
      <c r="C9" s="57"/>
      <c r="D9" s="57"/>
      <c r="E9" s="57"/>
      <c r="F9" s="103"/>
    </row>
    <row r="10" spans="1:6" ht="17.100000000000001" customHeight="1" x14ac:dyDescent="0.2">
      <c r="A10" s="1579"/>
      <c r="B10" s="1039">
        <v>4</v>
      </c>
      <c r="C10" s="16"/>
      <c r="D10" s="16"/>
      <c r="E10" s="16"/>
      <c r="F10" s="100"/>
    </row>
    <row r="11" spans="1:6" ht="17.100000000000001" customHeight="1" x14ac:dyDescent="0.2">
      <c r="A11" s="1579"/>
      <c r="B11" s="1039">
        <v>5</v>
      </c>
      <c r="C11" s="16"/>
      <c r="D11" s="16"/>
      <c r="E11" s="16"/>
      <c r="F11" s="100"/>
    </row>
    <row r="12" spans="1:6" ht="17.100000000000001" customHeight="1" x14ac:dyDescent="0.2">
      <c r="A12" s="1579"/>
      <c r="B12" s="1039">
        <v>6</v>
      </c>
      <c r="C12" s="16"/>
      <c r="D12" s="16"/>
      <c r="E12" s="16"/>
      <c r="F12" s="100"/>
    </row>
    <row r="13" spans="1:6" ht="17.100000000000001" customHeight="1" x14ac:dyDescent="0.2">
      <c r="A13" s="1579"/>
      <c r="B13" s="1039">
        <v>7</v>
      </c>
      <c r="C13" s="16"/>
      <c r="D13" s="16"/>
      <c r="E13" s="16"/>
      <c r="F13" s="100"/>
    </row>
    <row r="14" spans="1:6" ht="17.100000000000001" customHeight="1" thickBot="1" x14ac:dyDescent="0.25">
      <c r="A14" s="1595"/>
      <c r="B14" s="1041">
        <v>8</v>
      </c>
      <c r="C14" s="30"/>
      <c r="D14" s="30"/>
      <c r="E14" s="30"/>
      <c r="F14" s="118"/>
    </row>
    <row r="15" spans="1:6" ht="17.100000000000001" customHeight="1" thickTop="1" x14ac:dyDescent="0.2">
      <c r="A15" s="1581" t="s">
        <v>134</v>
      </c>
      <c r="B15" s="1040">
        <v>1</v>
      </c>
      <c r="C15" s="18"/>
      <c r="D15" s="18"/>
      <c r="E15" s="18"/>
      <c r="F15" s="105"/>
    </row>
    <row r="16" spans="1:6" ht="17.100000000000001" customHeight="1" x14ac:dyDescent="0.2">
      <c r="A16" s="1578"/>
      <c r="B16" s="1039">
        <v>2</v>
      </c>
      <c r="C16" s="57"/>
      <c r="D16" s="57"/>
      <c r="E16" s="57"/>
      <c r="F16" s="103"/>
    </row>
    <row r="17" spans="1:6" ht="17.100000000000001" customHeight="1" x14ac:dyDescent="0.2">
      <c r="A17" s="1578"/>
      <c r="B17" s="1039">
        <v>3</v>
      </c>
      <c r="C17" s="57"/>
      <c r="D17" s="57"/>
      <c r="E17" s="57"/>
      <c r="F17" s="103"/>
    </row>
    <row r="18" spans="1:6" ht="17.100000000000001" customHeight="1" x14ac:dyDescent="0.2">
      <c r="A18" s="1579"/>
      <c r="B18" s="1039">
        <v>4</v>
      </c>
      <c r="C18" s="16"/>
      <c r="D18" s="16"/>
      <c r="E18" s="16"/>
      <c r="F18" s="100"/>
    </row>
    <row r="19" spans="1:6" ht="17.100000000000001" customHeight="1" x14ac:dyDescent="0.2">
      <c r="A19" s="1579"/>
      <c r="B19" s="1039">
        <v>5</v>
      </c>
      <c r="C19" s="16"/>
      <c r="D19" s="16"/>
      <c r="E19" s="16"/>
      <c r="F19" s="100"/>
    </row>
    <row r="20" spans="1:6" ht="17.100000000000001" customHeight="1" x14ac:dyDescent="0.2">
      <c r="A20" s="1579"/>
      <c r="B20" s="1039">
        <v>6</v>
      </c>
      <c r="C20" s="16"/>
      <c r="D20" s="16"/>
      <c r="E20" s="16"/>
      <c r="F20" s="100"/>
    </row>
    <row r="21" spans="1:6" ht="17.100000000000001" customHeight="1" x14ac:dyDescent="0.2">
      <c r="A21" s="1579"/>
      <c r="B21" s="1039">
        <v>7</v>
      </c>
      <c r="C21" s="16"/>
      <c r="D21" s="16"/>
      <c r="E21" s="16"/>
      <c r="F21" s="100"/>
    </row>
    <row r="22" spans="1:6" ht="17.100000000000001" customHeight="1" thickBot="1" x14ac:dyDescent="0.25">
      <c r="A22" s="1595"/>
      <c r="B22" s="1041">
        <v>8</v>
      </c>
      <c r="C22" s="30"/>
      <c r="D22" s="30"/>
      <c r="E22" s="30"/>
      <c r="F22" s="118"/>
    </row>
    <row r="23" spans="1:6" ht="17.100000000000001" customHeight="1" thickTop="1" x14ac:dyDescent="0.2">
      <c r="A23" s="1581" t="s">
        <v>135</v>
      </c>
      <c r="B23" s="1040">
        <v>1</v>
      </c>
      <c r="C23" s="18"/>
      <c r="D23" s="18"/>
      <c r="E23" s="18"/>
      <c r="F23" s="105"/>
    </row>
    <row r="24" spans="1:6" ht="17.100000000000001" customHeight="1" x14ac:dyDescent="0.2">
      <c r="A24" s="1578"/>
      <c r="B24" s="1039">
        <v>2</v>
      </c>
      <c r="C24" s="57"/>
      <c r="D24" s="57"/>
      <c r="E24" s="57"/>
      <c r="F24" s="103"/>
    </row>
    <row r="25" spans="1:6" ht="17.100000000000001" customHeight="1" x14ac:dyDescent="0.2">
      <c r="A25" s="1578"/>
      <c r="B25" s="1039">
        <v>3</v>
      </c>
      <c r="C25" s="57"/>
      <c r="D25" s="57"/>
      <c r="E25" s="57"/>
      <c r="F25" s="103"/>
    </row>
    <row r="26" spans="1:6" ht="17.100000000000001" customHeight="1" x14ac:dyDescent="0.2">
      <c r="A26" s="1579"/>
      <c r="B26" s="1039">
        <v>4</v>
      </c>
      <c r="C26" s="16"/>
      <c r="D26" s="16"/>
      <c r="E26" s="16"/>
      <c r="F26" s="100"/>
    </row>
    <row r="27" spans="1:6" ht="17.100000000000001" customHeight="1" x14ac:dyDescent="0.2">
      <c r="A27" s="1579"/>
      <c r="B27" s="1039">
        <v>5</v>
      </c>
      <c r="C27" s="16"/>
      <c r="D27" s="16"/>
      <c r="E27" s="16"/>
      <c r="F27" s="100"/>
    </row>
    <row r="28" spans="1:6" ht="17.100000000000001" customHeight="1" x14ac:dyDescent="0.2">
      <c r="A28" s="1579"/>
      <c r="B28" s="1039">
        <v>6</v>
      </c>
      <c r="C28" s="16"/>
      <c r="D28" s="16"/>
      <c r="E28" s="16"/>
      <c r="F28" s="100"/>
    </row>
    <row r="29" spans="1:6" ht="17.100000000000001" customHeight="1" x14ac:dyDescent="0.2">
      <c r="A29" s="1579"/>
      <c r="B29" s="1039">
        <v>7</v>
      </c>
      <c r="C29" s="16"/>
      <c r="D29" s="16"/>
      <c r="E29" s="16"/>
      <c r="F29" s="100"/>
    </row>
    <row r="30" spans="1:6" ht="17.100000000000001" customHeight="1" thickBot="1" x14ac:dyDescent="0.25">
      <c r="A30" s="1595"/>
      <c r="B30" s="1041">
        <v>8</v>
      </c>
      <c r="C30" s="30"/>
      <c r="D30" s="30"/>
      <c r="E30" s="30"/>
      <c r="F30" s="118"/>
    </row>
    <row r="31" spans="1:6" ht="17.100000000000001" customHeight="1" thickTop="1" x14ac:dyDescent="0.2">
      <c r="A31" s="1581" t="s">
        <v>136</v>
      </c>
      <c r="B31" s="1040">
        <v>1</v>
      </c>
      <c r="C31" s="18"/>
      <c r="D31" s="18"/>
      <c r="E31" s="18"/>
      <c r="F31" s="105"/>
    </row>
    <row r="32" spans="1:6" ht="17.100000000000001" customHeight="1" x14ac:dyDescent="0.2">
      <c r="A32" s="1578"/>
      <c r="B32" s="1039">
        <v>2</v>
      </c>
      <c r="C32" s="57"/>
      <c r="D32" s="57"/>
      <c r="E32" s="57"/>
      <c r="F32" s="103"/>
    </row>
    <row r="33" spans="1:6" ht="17.100000000000001" customHeight="1" x14ac:dyDescent="0.2">
      <c r="A33" s="1578"/>
      <c r="B33" s="1039">
        <v>3</v>
      </c>
      <c r="C33" s="57"/>
      <c r="D33" s="57"/>
      <c r="E33" s="57"/>
      <c r="F33" s="103"/>
    </row>
    <row r="34" spans="1:6" ht="17.100000000000001" customHeight="1" x14ac:dyDescent="0.2">
      <c r="A34" s="1579"/>
      <c r="B34" s="1039">
        <v>4</v>
      </c>
      <c r="C34" s="16"/>
      <c r="D34" s="16"/>
      <c r="E34" s="16"/>
      <c r="F34" s="100"/>
    </row>
    <row r="35" spans="1:6" ht="17.100000000000001" customHeight="1" x14ac:dyDescent="0.2">
      <c r="A35" s="1579"/>
      <c r="B35" s="1039">
        <v>5</v>
      </c>
      <c r="C35" s="16"/>
      <c r="D35" s="16"/>
      <c r="E35" s="16"/>
      <c r="F35" s="100"/>
    </row>
    <row r="36" spans="1:6" ht="17.100000000000001" customHeight="1" x14ac:dyDescent="0.2">
      <c r="A36" s="1579"/>
      <c r="B36" s="1039">
        <v>6</v>
      </c>
      <c r="C36" s="16"/>
      <c r="D36" s="16"/>
      <c r="E36" s="16"/>
      <c r="F36" s="100"/>
    </row>
    <row r="37" spans="1:6" ht="17.100000000000001" customHeight="1" x14ac:dyDescent="0.2">
      <c r="A37" s="1579"/>
      <c r="B37" s="1039">
        <v>7</v>
      </c>
      <c r="C37" s="16"/>
      <c r="D37" s="16"/>
      <c r="E37" s="16"/>
      <c r="F37" s="100"/>
    </row>
    <row r="38" spans="1:6" ht="17.100000000000001" customHeight="1" thickBot="1" x14ac:dyDescent="0.25">
      <c r="A38" s="1595"/>
      <c r="B38" s="1041">
        <v>8</v>
      </c>
      <c r="C38" s="30"/>
      <c r="D38" s="30"/>
      <c r="E38" s="30"/>
      <c r="F38" s="118"/>
    </row>
    <row r="39" spans="1:6" ht="17.100000000000001" customHeight="1" thickTop="1" thickBot="1" x14ac:dyDescent="0.25">
      <c r="A39" s="1596" t="s">
        <v>137</v>
      </c>
      <c r="B39" s="1040">
        <v>1</v>
      </c>
      <c r="C39" s="18"/>
      <c r="D39" s="18"/>
      <c r="E39" s="18"/>
      <c r="F39" s="105"/>
    </row>
    <row r="40" spans="1:6" ht="17.100000000000001" customHeight="1" thickTop="1" thickBot="1" x14ac:dyDescent="0.25">
      <c r="A40" s="1596"/>
      <c r="B40" s="1039">
        <v>2</v>
      </c>
      <c r="C40" s="16"/>
      <c r="D40" s="16"/>
      <c r="E40" s="16"/>
      <c r="F40" s="100"/>
    </row>
    <row r="41" spans="1:6" ht="17.100000000000001" customHeight="1" thickTop="1" thickBot="1" x14ac:dyDescent="0.25">
      <c r="A41" s="1596"/>
      <c r="B41" s="1039">
        <v>3</v>
      </c>
      <c r="C41" s="16"/>
      <c r="D41" s="16"/>
      <c r="E41" s="16"/>
      <c r="F41" s="100"/>
    </row>
    <row r="42" spans="1:6" ht="17.100000000000001" customHeight="1" thickTop="1" thickBot="1" x14ac:dyDescent="0.25">
      <c r="A42" s="1596"/>
      <c r="B42" s="1039">
        <v>4</v>
      </c>
      <c r="C42" s="16"/>
      <c r="D42" s="16"/>
      <c r="E42" s="16"/>
      <c r="F42" s="100"/>
    </row>
    <row r="43" spans="1:6" ht="17.100000000000001" customHeight="1" thickTop="1" thickBot="1" x14ac:dyDescent="0.25">
      <c r="A43" s="1596"/>
      <c r="B43" s="1039">
        <v>5</v>
      </c>
      <c r="C43" s="16"/>
      <c r="D43" s="16"/>
      <c r="E43" s="16"/>
      <c r="F43" s="100"/>
    </row>
    <row r="44" spans="1:6" ht="17.100000000000001" customHeight="1" thickTop="1" thickBot="1" x14ac:dyDescent="0.25">
      <c r="A44" s="1596"/>
      <c r="B44" s="1039">
        <v>6</v>
      </c>
      <c r="C44" s="30"/>
      <c r="D44" s="30"/>
      <c r="E44" s="30"/>
      <c r="F44" s="118"/>
    </row>
    <row r="45" spans="1:6" ht="17.100000000000001" customHeight="1" thickTop="1" thickBot="1" x14ac:dyDescent="0.25">
      <c r="A45" s="1596"/>
      <c r="B45" s="1039">
        <v>7</v>
      </c>
      <c r="C45" s="30"/>
      <c r="D45" s="30"/>
      <c r="E45" s="30"/>
      <c r="F45" s="118"/>
    </row>
    <row r="46" spans="1:6" ht="17.100000000000001" customHeight="1" thickTop="1" thickBot="1" x14ac:dyDescent="0.25">
      <c r="A46" s="1596"/>
      <c r="B46" s="1041">
        <v>8</v>
      </c>
      <c r="C46" s="30"/>
      <c r="D46" s="30"/>
      <c r="E46" s="30"/>
      <c r="F46" s="118"/>
    </row>
    <row r="47" spans="1:6" ht="17.100000000000001" customHeight="1" thickTop="1" thickBot="1" x14ac:dyDescent="0.25">
      <c r="A47" s="1596" t="s">
        <v>140</v>
      </c>
      <c r="B47" s="1040">
        <v>1</v>
      </c>
      <c r="C47" s="18"/>
      <c r="D47" s="18"/>
      <c r="E47" s="18"/>
      <c r="F47" s="105"/>
    </row>
    <row r="48" spans="1:6" ht="17.100000000000001" customHeight="1" thickTop="1" thickBot="1" x14ac:dyDescent="0.25">
      <c r="A48" s="1596"/>
      <c r="B48" s="1039">
        <v>2</v>
      </c>
      <c r="C48" s="16"/>
      <c r="D48" s="16"/>
      <c r="E48" s="16"/>
      <c r="F48" s="100"/>
    </row>
    <row r="49" spans="1:6" ht="17.100000000000001" customHeight="1" thickTop="1" thickBot="1" x14ac:dyDescent="0.25">
      <c r="A49" s="1596"/>
      <c r="B49" s="1039">
        <v>3</v>
      </c>
      <c r="C49" s="16"/>
      <c r="D49" s="16"/>
      <c r="E49" s="16"/>
      <c r="F49" s="100"/>
    </row>
    <row r="50" spans="1:6" ht="17.100000000000001" customHeight="1" thickTop="1" thickBot="1" x14ac:dyDescent="0.25">
      <c r="A50" s="1596"/>
      <c r="B50" s="1039">
        <v>4</v>
      </c>
      <c r="C50" s="16"/>
      <c r="D50" s="16"/>
      <c r="E50" s="16"/>
      <c r="F50" s="100"/>
    </row>
    <row r="51" spans="1:6" ht="17.100000000000001" customHeight="1" thickTop="1" thickBot="1" x14ac:dyDescent="0.25">
      <c r="A51" s="1596"/>
      <c r="B51" s="1039">
        <v>5</v>
      </c>
      <c r="C51" s="16"/>
      <c r="D51" s="16"/>
      <c r="E51" s="16"/>
      <c r="F51" s="100"/>
    </row>
    <row r="52" spans="1:6" ht="17.100000000000001" customHeight="1" thickTop="1" thickBot="1" x14ac:dyDescent="0.25">
      <c r="A52" s="1596"/>
      <c r="B52" s="1039">
        <v>6</v>
      </c>
      <c r="C52" s="16"/>
      <c r="D52" s="16"/>
      <c r="E52" s="16"/>
      <c r="F52" s="100"/>
    </row>
    <row r="53" spans="1:6" ht="17.100000000000001" customHeight="1" thickTop="1" thickBot="1" x14ac:dyDescent="0.25">
      <c r="A53" s="1596"/>
      <c r="B53" s="1039">
        <v>7</v>
      </c>
      <c r="C53" s="16"/>
      <c r="D53" s="16"/>
      <c r="E53" s="16"/>
      <c r="F53" s="100"/>
    </row>
    <row r="54" spans="1:6" ht="17.100000000000001" customHeight="1" thickTop="1" thickBot="1" x14ac:dyDescent="0.25">
      <c r="A54" s="1597"/>
      <c r="B54" s="1041">
        <v>8</v>
      </c>
      <c r="C54" s="101"/>
      <c r="D54" s="101"/>
      <c r="E54" s="101"/>
      <c r="F54" s="102"/>
    </row>
  </sheetData>
  <mergeCells count="14">
    <mergeCell ref="A47:A54"/>
    <mergeCell ref="E5:F5"/>
    <mergeCell ref="A7:A14"/>
    <mergeCell ref="A15:A22"/>
    <mergeCell ref="A23:A30"/>
    <mergeCell ref="A5:A6"/>
    <mergeCell ref="B5:B6"/>
    <mergeCell ref="C5:C6"/>
    <mergeCell ref="D5:D6"/>
    <mergeCell ref="A1:C1"/>
    <mergeCell ref="A2:C2"/>
    <mergeCell ref="A4:F4"/>
    <mergeCell ref="A31:A38"/>
    <mergeCell ref="A39:A46"/>
  </mergeCells>
  <phoneticPr fontId="24" type="noConversion"/>
  <printOptions verticalCentered="1"/>
  <pageMargins left="0.74803149606299213" right="0" top="0" bottom="1.2598425196850394" header="0" footer="0"/>
  <pageSetup paperSize="5" scale="86" orientation="portrait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32"/>
  <sheetViews>
    <sheetView showGridLines="0" zoomScale="75" zoomScaleNormal="50" workbookViewId="0">
      <pane xSplit="3" ySplit="6" topLeftCell="D100" activePane="bottomRight" state="frozenSplit"/>
      <selection pane="topRight" activeCell="Q6" sqref="Q6"/>
      <selection pane="bottomLeft" activeCell="A7" sqref="A7"/>
      <selection pane="bottomRight" activeCell="V25" sqref="V25"/>
    </sheetView>
  </sheetViews>
  <sheetFormatPr defaultRowHeight="12.75" x14ac:dyDescent="0.2"/>
  <cols>
    <col min="1" max="1" width="4.7109375" customWidth="1"/>
    <col min="2" max="2" width="16.5703125" customWidth="1"/>
    <col min="3" max="3" width="30.7109375" customWidth="1"/>
    <col min="4" max="41" width="3.28515625" customWidth="1"/>
    <col min="42" max="42" width="10.7109375" customWidth="1"/>
    <col min="43" max="52" width="4.28515625" customWidth="1"/>
    <col min="53" max="53" width="4.7109375" customWidth="1"/>
    <col min="54" max="54" width="12.85546875" customWidth="1"/>
    <col min="55" max="85" width="3.7109375" customWidth="1"/>
    <col min="92" max="92" width="9.5703125" bestFit="1" customWidth="1"/>
    <col min="93" max="93" width="25.7109375" customWidth="1"/>
  </cols>
  <sheetData>
    <row r="1" spans="1:54" ht="20.25" thickTop="1" thickBot="1" x14ac:dyDescent="0.35">
      <c r="A1" s="1607" t="s">
        <v>150</v>
      </c>
      <c r="B1" s="1608"/>
      <c r="C1" s="1609"/>
      <c r="D1" s="1628" t="s">
        <v>75</v>
      </c>
      <c r="E1" s="1629"/>
      <c r="F1" s="1629"/>
      <c r="G1" s="1629"/>
      <c r="H1" s="1629"/>
      <c r="I1" s="1629"/>
      <c r="J1" s="1629"/>
      <c r="K1" s="1629"/>
      <c r="L1" s="1629"/>
      <c r="M1" s="1629"/>
      <c r="N1" s="1629"/>
      <c r="O1" s="1629"/>
      <c r="P1" s="1629"/>
      <c r="Q1" s="1629"/>
      <c r="R1" s="1629"/>
      <c r="S1" s="1629"/>
      <c r="T1" s="1629"/>
      <c r="U1" s="1629"/>
      <c r="V1" s="1629"/>
      <c r="W1" s="1629"/>
      <c r="X1" s="1629"/>
      <c r="Y1" s="1629"/>
      <c r="Z1" s="1629"/>
      <c r="AA1" s="1629"/>
      <c r="AB1" s="1629"/>
      <c r="AC1" s="1629"/>
      <c r="AD1" s="1629"/>
      <c r="AE1" s="1629"/>
      <c r="AF1" s="1629"/>
      <c r="AG1" s="1629"/>
      <c r="AH1" s="1629"/>
      <c r="AI1" s="1629"/>
      <c r="AJ1" s="1629"/>
      <c r="AK1" s="1629"/>
      <c r="AL1" s="1629"/>
      <c r="AM1" s="1629"/>
      <c r="AN1" s="1629"/>
      <c r="AO1" s="1629"/>
      <c r="AP1" s="1629"/>
      <c r="AQ1" s="1629"/>
      <c r="AR1" s="1629"/>
      <c r="AS1" s="1629"/>
      <c r="AT1" s="1629"/>
      <c r="AU1" s="1629"/>
      <c r="AV1" s="1629"/>
      <c r="AW1" s="1629"/>
      <c r="AX1" s="1629"/>
      <c r="AY1" s="1629"/>
      <c r="AZ1" s="1629"/>
      <c r="BA1" s="1630"/>
    </row>
    <row r="2" spans="1:54" ht="19.5" thickTop="1" x14ac:dyDescent="0.3">
      <c r="A2" s="1610"/>
      <c r="B2" s="1611"/>
      <c r="C2" s="1612"/>
      <c r="D2" s="13"/>
      <c r="E2" s="5"/>
      <c r="F2" s="5"/>
      <c r="G2" s="5"/>
      <c r="H2" s="5"/>
      <c r="I2" s="177" t="s">
        <v>77</v>
      </c>
      <c r="J2" s="177"/>
      <c r="K2" s="177"/>
      <c r="L2" s="177"/>
      <c r="M2" s="177"/>
      <c r="N2" s="178" t="s">
        <v>207</v>
      </c>
      <c r="O2" s="16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77" t="s">
        <v>78</v>
      </c>
      <c r="AQ2" s="177"/>
      <c r="AR2" s="177"/>
      <c r="AS2" s="181"/>
      <c r="AT2" s="177" t="s">
        <v>207</v>
      </c>
      <c r="AU2" s="181"/>
      <c r="AV2" s="182"/>
      <c r="BA2" s="6"/>
    </row>
    <row r="3" spans="1:54" ht="18.75" x14ac:dyDescent="0.3">
      <c r="A3" s="1610"/>
      <c r="B3" s="1611"/>
      <c r="C3" s="1612"/>
      <c r="D3" s="13"/>
      <c r="E3" s="5"/>
      <c r="F3" s="5"/>
      <c r="G3" s="5"/>
      <c r="H3" s="5"/>
      <c r="I3" s="177" t="s">
        <v>79</v>
      </c>
      <c r="J3" s="177"/>
      <c r="K3" s="177"/>
      <c r="L3" s="177"/>
      <c r="M3" s="177"/>
      <c r="N3" s="178" t="s">
        <v>393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177" t="s">
        <v>80</v>
      </c>
      <c r="AQ3" s="177"/>
      <c r="AR3" s="177"/>
      <c r="AS3" s="181"/>
      <c r="AT3" s="177" t="s">
        <v>259</v>
      </c>
      <c r="AU3" s="181"/>
      <c r="AV3" s="182"/>
      <c r="BA3" s="6"/>
    </row>
    <row r="4" spans="1:54" ht="19.5" thickBot="1" x14ac:dyDescent="0.35">
      <c r="A4" s="1613"/>
      <c r="B4" s="1614"/>
      <c r="C4" s="1615"/>
      <c r="D4" s="7"/>
      <c r="E4" s="8"/>
      <c r="F4" s="8"/>
      <c r="G4" s="8"/>
      <c r="H4" s="8"/>
      <c r="I4" s="179" t="s">
        <v>81</v>
      </c>
      <c r="J4" s="179"/>
      <c r="K4" s="179"/>
      <c r="L4" s="179"/>
      <c r="M4" s="179"/>
      <c r="N4" s="180" t="s">
        <v>394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179" t="s">
        <v>82</v>
      </c>
      <c r="AQ4" s="179"/>
      <c r="AR4" s="179"/>
      <c r="AS4" s="183"/>
      <c r="AT4" s="179" t="s">
        <v>392</v>
      </c>
      <c r="AU4" s="183"/>
      <c r="AV4" s="182"/>
      <c r="BA4" s="9"/>
    </row>
    <row r="5" spans="1:54" ht="16.5" thickTop="1" x14ac:dyDescent="0.25">
      <c r="A5" s="1616" t="s">
        <v>49</v>
      </c>
      <c r="B5" s="1617" t="s">
        <v>41</v>
      </c>
      <c r="C5" s="1618" t="s">
        <v>70</v>
      </c>
      <c r="D5" s="1660">
        <v>1</v>
      </c>
      <c r="E5" s="1659"/>
      <c r="F5" s="1657">
        <v>2</v>
      </c>
      <c r="G5" s="1659"/>
      <c r="H5" s="1657">
        <v>3</v>
      </c>
      <c r="I5" s="1659"/>
      <c r="J5" s="1657">
        <v>4</v>
      </c>
      <c r="K5" s="1659"/>
      <c r="L5" s="1657">
        <v>5</v>
      </c>
      <c r="M5" s="1659"/>
      <c r="N5" s="1657">
        <v>6</v>
      </c>
      <c r="O5" s="1659"/>
      <c r="P5" s="1657">
        <v>7</v>
      </c>
      <c r="Q5" s="1659"/>
      <c r="R5" s="1657">
        <v>8</v>
      </c>
      <c r="S5" s="1659"/>
      <c r="T5" s="1657">
        <v>9</v>
      </c>
      <c r="U5" s="1659"/>
      <c r="V5" s="1657">
        <v>10</v>
      </c>
      <c r="W5" s="1659"/>
      <c r="X5" s="1657">
        <v>11</v>
      </c>
      <c r="Y5" s="1659"/>
      <c r="Z5" s="1657">
        <v>12</v>
      </c>
      <c r="AA5" s="1659"/>
      <c r="AB5" s="1657">
        <v>13</v>
      </c>
      <c r="AC5" s="1659"/>
      <c r="AD5" s="1657">
        <v>14</v>
      </c>
      <c r="AE5" s="1659"/>
      <c r="AF5" s="1657">
        <v>15</v>
      </c>
      <c r="AG5" s="1659"/>
      <c r="AH5" s="1657">
        <v>16</v>
      </c>
      <c r="AI5" s="1659"/>
      <c r="AJ5" s="1657">
        <v>17</v>
      </c>
      <c r="AK5" s="1659"/>
      <c r="AL5" s="1657">
        <v>18</v>
      </c>
      <c r="AM5" s="1659"/>
      <c r="AN5" s="1657">
        <v>19</v>
      </c>
      <c r="AO5" s="1658"/>
      <c r="AP5" s="1624" t="s">
        <v>147</v>
      </c>
      <c r="AQ5" s="1442" t="s">
        <v>83</v>
      </c>
      <c r="AR5" s="1443"/>
      <c r="AS5" s="1443"/>
      <c r="AT5" s="1443"/>
      <c r="AU5" s="1443"/>
      <c r="AV5" s="1443"/>
      <c r="AW5" s="1651" t="s">
        <v>84</v>
      </c>
      <c r="AX5" s="1652"/>
      <c r="AY5" s="1652"/>
      <c r="AZ5" s="1653"/>
      <c r="BA5" s="1617" t="s">
        <v>49</v>
      </c>
      <c r="BB5" s="13"/>
    </row>
    <row r="6" spans="1:54" ht="13.5" customHeight="1" thickBot="1" x14ac:dyDescent="0.25">
      <c r="A6" s="1434"/>
      <c r="B6" s="1446"/>
      <c r="C6" s="1432"/>
      <c r="D6" s="290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289"/>
      <c r="AP6" s="1625"/>
      <c r="AQ6" s="1626" t="s">
        <v>87</v>
      </c>
      <c r="AR6" s="1654"/>
      <c r="AS6" s="1626" t="s">
        <v>148</v>
      </c>
      <c r="AT6" s="1654"/>
      <c r="AU6" s="1626" t="s">
        <v>149</v>
      </c>
      <c r="AV6" s="1627"/>
      <c r="AW6" s="1648" t="s">
        <v>88</v>
      </c>
      <c r="AX6" s="1649"/>
      <c r="AY6" s="1649" t="s">
        <v>89</v>
      </c>
      <c r="AZ6" s="1650"/>
      <c r="BA6" s="1446"/>
      <c r="BB6" s="13"/>
    </row>
    <row r="7" spans="1:54" ht="19.5" thickTop="1" x14ac:dyDescent="0.2">
      <c r="A7" s="299">
        <v>1</v>
      </c>
      <c r="B7" s="450"/>
      <c r="C7" s="446"/>
      <c r="D7" s="300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73"/>
      <c r="AP7" s="301"/>
      <c r="AQ7" s="1647"/>
      <c r="AR7" s="1638"/>
      <c r="AS7" s="1647"/>
      <c r="AT7" s="1638"/>
      <c r="AU7" s="1632"/>
      <c r="AV7" s="1647"/>
      <c r="AW7" s="1631"/>
      <c r="AX7" s="1632"/>
      <c r="AY7" s="1632"/>
      <c r="AZ7" s="1639"/>
      <c r="BA7" s="302">
        <v>1</v>
      </c>
      <c r="BB7" s="13"/>
    </row>
    <row r="8" spans="1:54" ht="18.75" x14ac:dyDescent="0.2">
      <c r="A8" s="157">
        <v>2</v>
      </c>
      <c r="B8" s="451"/>
      <c r="C8" s="452"/>
      <c r="D8" s="2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38"/>
      <c r="AP8" s="171"/>
      <c r="AQ8" s="1622"/>
      <c r="AR8" s="1623"/>
      <c r="AS8" s="1622"/>
      <c r="AT8" s="1623"/>
      <c r="AU8" s="1620"/>
      <c r="AV8" s="1622"/>
      <c r="AW8" s="1619"/>
      <c r="AX8" s="1620"/>
      <c r="AY8" s="1620"/>
      <c r="AZ8" s="1621"/>
      <c r="BA8" s="169">
        <v>2</v>
      </c>
      <c r="BB8" s="13"/>
    </row>
    <row r="9" spans="1:54" ht="18.75" x14ac:dyDescent="0.2">
      <c r="A9" s="299">
        <v>3</v>
      </c>
      <c r="B9" s="450"/>
      <c r="C9" s="446"/>
      <c r="D9" s="2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8"/>
      <c r="AP9" s="171"/>
      <c r="AQ9" s="1622"/>
      <c r="AR9" s="1623"/>
      <c r="AS9" s="1622"/>
      <c r="AT9" s="1623"/>
      <c r="AU9" s="1620"/>
      <c r="AV9" s="1622"/>
      <c r="AW9" s="1619"/>
      <c r="AX9" s="1620"/>
      <c r="AY9" s="1620"/>
      <c r="AZ9" s="1621"/>
      <c r="BA9" s="169">
        <v>3</v>
      </c>
      <c r="BB9" s="13"/>
    </row>
    <row r="10" spans="1:54" ht="18.75" x14ac:dyDescent="0.2">
      <c r="A10" s="157">
        <v>4</v>
      </c>
      <c r="B10" s="453"/>
      <c r="C10" s="447"/>
      <c r="D10" s="2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8"/>
      <c r="AP10" s="171"/>
      <c r="AQ10" s="1622"/>
      <c r="AR10" s="1623"/>
      <c r="AS10" s="1622"/>
      <c r="AT10" s="1623"/>
      <c r="AU10" s="1620"/>
      <c r="AV10" s="1622"/>
      <c r="AW10" s="1619"/>
      <c r="AX10" s="1620"/>
      <c r="AY10" s="1620"/>
      <c r="AZ10" s="1621"/>
      <c r="BA10" s="169">
        <v>4</v>
      </c>
      <c r="BB10" s="13"/>
    </row>
    <row r="11" spans="1:54" ht="18.75" x14ac:dyDescent="0.2">
      <c r="A11" s="299">
        <v>5</v>
      </c>
      <c r="B11" s="453"/>
      <c r="C11" s="447"/>
      <c r="D11" s="2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8"/>
      <c r="AP11" s="171"/>
      <c r="AQ11" s="1622"/>
      <c r="AR11" s="1623"/>
      <c r="AS11" s="1622"/>
      <c r="AT11" s="1623"/>
      <c r="AU11" s="1620"/>
      <c r="AV11" s="1622"/>
      <c r="AW11" s="1619"/>
      <c r="AX11" s="1620"/>
      <c r="AY11" s="1620"/>
      <c r="AZ11" s="1621"/>
      <c r="BA11" s="169">
        <v>5</v>
      </c>
      <c r="BB11" s="13"/>
    </row>
    <row r="12" spans="1:54" ht="18.75" x14ac:dyDescent="0.2">
      <c r="A12" s="157">
        <v>6</v>
      </c>
      <c r="B12" s="450"/>
      <c r="C12" s="446"/>
      <c r="D12" s="2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8"/>
      <c r="AP12" s="171"/>
      <c r="AQ12" s="163"/>
      <c r="AR12" s="164"/>
      <c r="AS12" s="163"/>
      <c r="AT12" s="164"/>
      <c r="AU12" s="1620"/>
      <c r="AV12" s="1622"/>
      <c r="AW12" s="1619"/>
      <c r="AX12" s="1620"/>
      <c r="AY12" s="1620"/>
      <c r="AZ12" s="1621"/>
      <c r="BA12" s="169">
        <v>6</v>
      </c>
      <c r="BB12" s="13"/>
    </row>
    <row r="13" spans="1:54" ht="18.75" x14ac:dyDescent="0.2">
      <c r="A13" s="299">
        <v>7</v>
      </c>
      <c r="B13" s="450"/>
      <c r="C13" s="446"/>
      <c r="D13" s="237" t="s">
        <v>90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8"/>
      <c r="AP13" s="171"/>
      <c r="AQ13" s="1622"/>
      <c r="AR13" s="1623"/>
      <c r="AS13" s="1622"/>
      <c r="AT13" s="1623"/>
      <c r="AU13" s="1620"/>
      <c r="AV13" s="1622"/>
      <c r="AW13" s="1619"/>
      <c r="AX13" s="1620"/>
      <c r="AY13" s="1620"/>
      <c r="AZ13" s="1621"/>
      <c r="BA13" s="169">
        <v>7</v>
      </c>
      <c r="BB13" s="13"/>
    </row>
    <row r="14" spans="1:54" ht="18.75" x14ac:dyDescent="0.2">
      <c r="A14" s="157">
        <v>8</v>
      </c>
      <c r="B14" s="450"/>
      <c r="C14" s="581"/>
      <c r="D14" s="2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8"/>
      <c r="AP14" s="171"/>
      <c r="AQ14" s="1622"/>
      <c r="AR14" s="1623"/>
      <c r="AS14" s="1622"/>
      <c r="AT14" s="1623"/>
      <c r="AU14" s="1620"/>
      <c r="AV14" s="1622"/>
      <c r="AW14" s="1619"/>
      <c r="AX14" s="1620"/>
      <c r="AY14" s="1620"/>
      <c r="AZ14" s="1621"/>
      <c r="BA14" s="169">
        <v>8</v>
      </c>
      <c r="BB14" s="13"/>
    </row>
    <row r="15" spans="1:54" ht="15" x14ac:dyDescent="0.2">
      <c r="A15" s="439">
        <v>9</v>
      </c>
      <c r="B15" s="450"/>
      <c r="C15" s="446"/>
      <c r="D15" s="440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432"/>
      <c r="AP15" s="441"/>
      <c r="AQ15" s="1644"/>
      <c r="AR15" s="1645"/>
      <c r="AS15" s="1644"/>
      <c r="AT15" s="1645"/>
      <c r="AU15" s="1634"/>
      <c r="AV15" s="1644"/>
      <c r="AW15" s="1633"/>
      <c r="AX15" s="1634"/>
      <c r="AY15" s="1634"/>
      <c r="AZ15" s="1640"/>
      <c r="BA15" s="442">
        <v>9</v>
      </c>
      <c r="BB15" s="13"/>
    </row>
    <row r="16" spans="1:54" ht="18.75" x14ac:dyDescent="0.2">
      <c r="A16" s="157">
        <v>10</v>
      </c>
      <c r="B16" s="450"/>
      <c r="C16" s="446"/>
      <c r="D16" s="2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8"/>
      <c r="AP16" s="171"/>
      <c r="AQ16" s="1622"/>
      <c r="AR16" s="1623"/>
      <c r="AS16" s="1622"/>
      <c r="AT16" s="1623"/>
      <c r="AU16" s="1620"/>
      <c r="AV16" s="1622"/>
      <c r="AW16" s="1619"/>
      <c r="AX16" s="1620"/>
      <c r="AY16" s="1620"/>
      <c r="AZ16" s="1621"/>
      <c r="BA16" s="169">
        <v>10</v>
      </c>
      <c r="BB16" s="13"/>
    </row>
    <row r="17" spans="1:54" ht="18.75" x14ac:dyDescent="0.2">
      <c r="A17" s="299">
        <v>11</v>
      </c>
      <c r="B17" s="453"/>
      <c r="C17" s="447"/>
      <c r="D17" s="2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8"/>
      <c r="AP17" s="171"/>
      <c r="AQ17" s="1622"/>
      <c r="AR17" s="1623"/>
      <c r="AS17" s="1622"/>
      <c r="AT17" s="1623"/>
      <c r="AU17" s="1620"/>
      <c r="AV17" s="1622"/>
      <c r="AW17" s="1619"/>
      <c r="AX17" s="1620"/>
      <c r="AY17" s="1620"/>
      <c r="AZ17" s="1621"/>
      <c r="BA17" s="169">
        <v>11</v>
      </c>
      <c r="BB17" s="13"/>
    </row>
    <row r="18" spans="1:54" ht="18.75" x14ac:dyDescent="0.2">
      <c r="A18" s="157">
        <v>12</v>
      </c>
      <c r="B18" s="453"/>
      <c r="C18" s="447"/>
      <c r="D18" s="2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8"/>
      <c r="AP18" s="171"/>
      <c r="AQ18" s="1622"/>
      <c r="AR18" s="1623"/>
      <c r="AS18" s="1622"/>
      <c r="AT18" s="1623"/>
      <c r="AU18" s="1620"/>
      <c r="AV18" s="1622"/>
      <c r="AW18" s="1619"/>
      <c r="AX18" s="1620"/>
      <c r="AY18" s="1620"/>
      <c r="AZ18" s="1621"/>
      <c r="BA18" s="169">
        <v>12</v>
      </c>
      <c r="BB18" s="13"/>
    </row>
    <row r="19" spans="1:54" ht="18.75" x14ac:dyDescent="0.2">
      <c r="A19" s="299">
        <v>13</v>
      </c>
      <c r="B19" s="453"/>
      <c r="C19" s="447"/>
      <c r="D19" s="2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8"/>
      <c r="AP19" s="171"/>
      <c r="AQ19" s="1622"/>
      <c r="AR19" s="1623"/>
      <c r="AS19" s="1622"/>
      <c r="AT19" s="1623"/>
      <c r="AU19" s="1620"/>
      <c r="AV19" s="1622"/>
      <c r="AW19" s="1619"/>
      <c r="AX19" s="1620"/>
      <c r="AY19" s="1620"/>
      <c r="AZ19" s="1621"/>
      <c r="BA19" s="169">
        <v>13</v>
      </c>
      <c r="BB19" s="13"/>
    </row>
    <row r="20" spans="1:54" ht="18.75" x14ac:dyDescent="0.2">
      <c r="A20" s="157">
        <v>14</v>
      </c>
      <c r="B20" s="450"/>
      <c r="C20" s="446"/>
      <c r="D20" s="2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8"/>
      <c r="AP20" s="171"/>
      <c r="AQ20" s="1622"/>
      <c r="AR20" s="1623"/>
      <c r="AS20" s="1622"/>
      <c r="AT20" s="1623"/>
      <c r="AU20" s="1620"/>
      <c r="AV20" s="1622"/>
      <c r="AW20" s="1619"/>
      <c r="AX20" s="1620"/>
      <c r="AY20" s="1620"/>
      <c r="AZ20" s="1621"/>
      <c r="BA20" s="169">
        <v>14</v>
      </c>
      <c r="BB20" s="13"/>
    </row>
    <row r="21" spans="1:54" ht="18.75" x14ac:dyDescent="0.2">
      <c r="A21" s="299">
        <v>15</v>
      </c>
      <c r="B21" s="453"/>
      <c r="C21" s="582"/>
      <c r="D21" s="2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8"/>
      <c r="AP21" s="171"/>
      <c r="AQ21" s="1622"/>
      <c r="AR21" s="1623"/>
      <c r="AS21" s="1622"/>
      <c r="AT21" s="1623"/>
      <c r="AU21" s="1620"/>
      <c r="AV21" s="1622"/>
      <c r="AW21" s="1619"/>
      <c r="AX21" s="1620"/>
      <c r="AY21" s="1620"/>
      <c r="AZ21" s="1621"/>
      <c r="BA21" s="169">
        <v>15</v>
      </c>
      <c r="BB21" s="13"/>
    </row>
    <row r="22" spans="1:54" ht="18.75" x14ac:dyDescent="0.2">
      <c r="A22" s="157">
        <v>16</v>
      </c>
      <c r="B22" s="450"/>
      <c r="C22" s="446"/>
      <c r="D22" s="2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8"/>
      <c r="AP22" s="171"/>
      <c r="AQ22" s="1622"/>
      <c r="AR22" s="1623"/>
      <c r="AS22" s="1622"/>
      <c r="AT22" s="1623"/>
      <c r="AU22" s="1620"/>
      <c r="AV22" s="1622"/>
      <c r="AW22" s="1619"/>
      <c r="AX22" s="1620"/>
      <c r="AY22" s="1620"/>
      <c r="AZ22" s="1621"/>
      <c r="BA22" s="169">
        <v>16</v>
      </c>
      <c r="BB22" s="13"/>
    </row>
    <row r="23" spans="1:54" ht="18.75" x14ac:dyDescent="0.2">
      <c r="A23" s="299">
        <v>17</v>
      </c>
      <c r="B23" s="453"/>
      <c r="C23" s="447"/>
      <c r="D23" s="2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38"/>
      <c r="AP23" s="171"/>
      <c r="AQ23" s="1622"/>
      <c r="AR23" s="1623"/>
      <c r="AS23" s="1622"/>
      <c r="AT23" s="1623"/>
      <c r="AU23" s="1620"/>
      <c r="AV23" s="1622"/>
      <c r="AW23" s="1619"/>
      <c r="AX23" s="1620"/>
      <c r="AY23" s="1620"/>
      <c r="AZ23" s="1621"/>
      <c r="BA23" s="169">
        <v>17</v>
      </c>
      <c r="BB23" s="13"/>
    </row>
    <row r="24" spans="1:54" ht="15" x14ac:dyDescent="0.2">
      <c r="A24" s="20">
        <v>18</v>
      </c>
      <c r="B24" s="450"/>
      <c r="C24" s="446"/>
      <c r="D24" s="440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432"/>
      <c r="AP24" s="441"/>
      <c r="AQ24" s="1644"/>
      <c r="AR24" s="1645"/>
      <c r="AS24" s="1644"/>
      <c r="AT24" s="1645"/>
      <c r="AU24" s="1634"/>
      <c r="AV24" s="1644"/>
      <c r="AW24" s="1633"/>
      <c r="AX24" s="1634"/>
      <c r="AY24" s="1634"/>
      <c r="AZ24" s="1640"/>
      <c r="BA24" s="442">
        <v>18</v>
      </c>
      <c r="BB24" s="13"/>
    </row>
    <row r="25" spans="1:54" ht="18.75" x14ac:dyDescent="0.2">
      <c r="A25" s="299">
        <v>19</v>
      </c>
      <c r="B25" s="453"/>
      <c r="C25" s="447"/>
      <c r="D25" s="2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38"/>
      <c r="AP25" s="171"/>
      <c r="AQ25" s="1622"/>
      <c r="AR25" s="1623"/>
      <c r="AS25" s="1622"/>
      <c r="AT25" s="1623"/>
      <c r="AU25" s="1620"/>
      <c r="AV25" s="1622"/>
      <c r="AW25" s="1619"/>
      <c r="AX25" s="1620"/>
      <c r="AY25" s="1620"/>
      <c r="AZ25" s="1621"/>
      <c r="BA25" s="169">
        <v>19</v>
      </c>
      <c r="BB25" s="13"/>
    </row>
    <row r="26" spans="1:54" ht="18.75" x14ac:dyDescent="0.2">
      <c r="A26" s="157">
        <v>20</v>
      </c>
      <c r="B26" s="450"/>
      <c r="C26" s="446"/>
      <c r="D26" s="2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38"/>
      <c r="AP26" s="171"/>
      <c r="AQ26" s="163"/>
      <c r="AR26" s="164"/>
      <c r="AS26" s="163"/>
      <c r="AT26" s="164"/>
      <c r="AU26" s="1620"/>
      <c r="AV26" s="1622"/>
      <c r="AW26" s="1619"/>
      <c r="AX26" s="1620"/>
      <c r="AY26" s="1620"/>
      <c r="AZ26" s="1621"/>
      <c r="BA26" s="169">
        <v>20</v>
      </c>
      <c r="BB26" s="13"/>
    </row>
    <row r="27" spans="1:54" ht="18.75" x14ac:dyDescent="0.2">
      <c r="A27" s="299">
        <v>21</v>
      </c>
      <c r="B27" s="454"/>
      <c r="C27" s="455"/>
      <c r="D27" s="2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38"/>
      <c r="AP27" s="171"/>
      <c r="AQ27" s="163"/>
      <c r="AR27" s="164"/>
      <c r="AS27" s="163"/>
      <c r="AT27" s="164"/>
      <c r="AU27" s="1636"/>
      <c r="AV27" s="1646"/>
      <c r="AW27" s="1635"/>
      <c r="AX27" s="1636"/>
      <c r="AY27" s="1636"/>
      <c r="AZ27" s="1637"/>
      <c r="BA27" s="169">
        <v>21</v>
      </c>
      <c r="BB27" s="13"/>
    </row>
    <row r="28" spans="1:54" ht="18.75" x14ac:dyDescent="0.2">
      <c r="A28" s="157">
        <v>22</v>
      </c>
      <c r="B28" s="450"/>
      <c r="C28" s="581"/>
      <c r="D28" s="2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38"/>
      <c r="AP28" s="171"/>
      <c r="AQ28" s="163"/>
      <c r="AR28" s="164"/>
      <c r="AS28" s="163"/>
      <c r="AT28" s="291"/>
      <c r="AU28" s="163"/>
      <c r="AV28" s="296"/>
      <c r="AW28" s="291"/>
      <c r="AX28" s="164"/>
      <c r="AY28" s="163"/>
      <c r="AZ28" s="296"/>
      <c r="BA28" s="293">
        <v>22</v>
      </c>
      <c r="BB28" s="13"/>
    </row>
    <row r="29" spans="1:54" ht="18.75" x14ac:dyDescent="0.2">
      <c r="A29" s="299">
        <v>23</v>
      </c>
      <c r="B29" s="453"/>
      <c r="C29" s="582"/>
      <c r="D29" s="2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38"/>
      <c r="AP29" s="171"/>
      <c r="AQ29" s="163"/>
      <c r="AR29" s="164"/>
      <c r="AS29" s="163"/>
      <c r="AT29" s="291"/>
      <c r="AU29" s="287"/>
      <c r="AV29" s="297"/>
      <c r="AW29" s="111"/>
      <c r="AX29" s="288"/>
      <c r="AY29" s="287"/>
      <c r="AZ29" s="297"/>
      <c r="BA29" s="293">
        <v>23</v>
      </c>
      <c r="BB29" s="13"/>
    </row>
    <row r="30" spans="1:54" ht="18.75" x14ac:dyDescent="0.2">
      <c r="A30" s="157">
        <v>24</v>
      </c>
      <c r="B30" s="436"/>
      <c r="C30" s="452"/>
      <c r="D30" s="2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38"/>
      <c r="AP30" s="171"/>
      <c r="AQ30" s="163"/>
      <c r="AR30" s="164"/>
      <c r="AS30" s="163"/>
      <c r="AT30" s="291"/>
      <c r="AU30" s="292"/>
      <c r="AV30" s="298"/>
      <c r="AW30" s="295"/>
      <c r="AX30" s="294"/>
      <c r="AY30" s="292"/>
      <c r="AZ30" s="298"/>
      <c r="BA30" s="293">
        <v>24</v>
      </c>
      <c r="BB30" s="13"/>
    </row>
    <row r="31" spans="1:54" ht="18.75" x14ac:dyDescent="0.2">
      <c r="A31" s="157"/>
      <c r="B31" s="195"/>
      <c r="C31" s="277"/>
      <c r="D31" s="2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38"/>
      <c r="AP31" s="171"/>
      <c r="AQ31" s="163"/>
      <c r="AR31" s="164"/>
      <c r="AS31" s="163"/>
      <c r="AT31" s="291"/>
      <c r="AU31" s="163"/>
      <c r="AV31" s="296"/>
      <c r="AW31" s="291"/>
      <c r="AX31" s="164"/>
      <c r="AY31" s="163"/>
      <c r="AZ31" s="296"/>
      <c r="BA31" s="293">
        <v>25</v>
      </c>
      <c r="BB31" s="13"/>
    </row>
    <row r="32" spans="1:54" ht="18.75" x14ac:dyDescent="0.2">
      <c r="A32" s="157"/>
      <c r="B32" s="194"/>
      <c r="C32" s="583"/>
      <c r="D32" s="2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38"/>
      <c r="AP32" s="171"/>
      <c r="AQ32" s="163"/>
      <c r="AR32" s="164"/>
      <c r="AS32" s="163"/>
      <c r="AT32" s="164"/>
      <c r="AU32" s="1632"/>
      <c r="AV32" s="1639"/>
      <c r="AW32" s="1638"/>
      <c r="AX32" s="1632"/>
      <c r="AY32" s="1632"/>
      <c r="AZ32" s="1639"/>
      <c r="BA32" s="293"/>
      <c r="BB32" s="13"/>
    </row>
    <row r="33" spans="1:90" ht="18.75" x14ac:dyDescent="0.2">
      <c r="A33" s="157"/>
      <c r="B33" s="194"/>
      <c r="C33" s="280"/>
      <c r="D33" s="2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38"/>
      <c r="AP33" s="171"/>
      <c r="AQ33" s="163"/>
      <c r="AR33" s="164"/>
      <c r="AS33" s="163"/>
      <c r="AT33" s="164"/>
      <c r="AU33" s="1620"/>
      <c r="AV33" s="1621"/>
      <c r="AW33" s="1623"/>
      <c r="AX33" s="1620"/>
      <c r="AY33" s="1620"/>
      <c r="AZ33" s="1621"/>
      <c r="BA33" s="169"/>
      <c r="BB33" s="13"/>
    </row>
    <row r="34" spans="1:90" ht="18.75" x14ac:dyDescent="0.2">
      <c r="A34" s="157"/>
      <c r="B34" s="194"/>
      <c r="C34" s="280"/>
      <c r="D34" s="2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38"/>
      <c r="AP34" s="171"/>
      <c r="AQ34" s="1622"/>
      <c r="AR34" s="1623"/>
      <c r="AS34" s="1622"/>
      <c r="AT34" s="1623"/>
      <c r="AU34" s="1620"/>
      <c r="AV34" s="1622"/>
      <c r="AW34" s="1619"/>
      <c r="AX34" s="1620"/>
      <c r="AY34" s="1620"/>
      <c r="AZ34" s="1621"/>
      <c r="BA34" s="169"/>
      <c r="BB34" s="13"/>
    </row>
    <row r="35" spans="1:90" ht="21" thickBot="1" x14ac:dyDescent="0.35">
      <c r="A35" s="157"/>
      <c r="B35" s="279"/>
      <c r="C35" s="278"/>
      <c r="D35" s="27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40"/>
      <c r="AP35" s="172"/>
      <c r="AQ35" s="1641"/>
      <c r="AR35" s="1642"/>
      <c r="AS35" s="1641"/>
      <c r="AT35" s="1642"/>
      <c r="AU35" s="1643"/>
      <c r="AV35" s="1641"/>
      <c r="AW35" s="1619"/>
      <c r="AX35" s="1620"/>
      <c r="AY35" s="1620"/>
      <c r="AZ35" s="1621"/>
      <c r="BA35" s="170"/>
      <c r="BB35" s="13"/>
    </row>
    <row r="36" spans="1:90" ht="15.75" customHeight="1" thickTop="1" x14ac:dyDescent="0.2">
      <c r="A36" s="1711"/>
      <c r="B36" s="1712"/>
      <c r="C36" s="1713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70"/>
      <c r="AP36" s="173"/>
      <c r="AQ36" s="70"/>
      <c r="AR36" s="71"/>
      <c r="AS36" s="70"/>
      <c r="AT36" s="71"/>
      <c r="AU36" s="70"/>
      <c r="AV36" s="3"/>
      <c r="AW36" s="1598" t="s">
        <v>151</v>
      </c>
      <c r="AX36" s="1599"/>
      <c r="AY36" s="1599"/>
      <c r="AZ36" s="1599"/>
      <c r="BA36" s="1600"/>
    </row>
    <row r="37" spans="1:90" ht="18.75" customHeight="1" x14ac:dyDescent="0.2">
      <c r="A37" s="1714"/>
      <c r="B37" s="1715"/>
      <c r="C37" s="1713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10"/>
      <c r="AP37" s="174"/>
      <c r="AQ37" s="10"/>
      <c r="AR37" s="72"/>
      <c r="AS37" s="10"/>
      <c r="AT37" s="72"/>
      <c r="AU37" s="10"/>
      <c r="AV37" s="5"/>
      <c r="AW37" s="1601"/>
      <c r="AX37" s="1602"/>
      <c r="AY37" s="1602"/>
      <c r="AZ37" s="1602"/>
      <c r="BA37" s="1603"/>
    </row>
    <row r="38" spans="1:90" ht="12.75" customHeight="1" x14ac:dyDescent="0.2">
      <c r="A38" s="1705"/>
      <c r="B38" s="1706"/>
      <c r="C38" s="1707"/>
      <c r="D38" s="4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9"/>
      <c r="AP38" s="175"/>
      <c r="AQ38" s="39"/>
      <c r="AR38" s="29"/>
      <c r="AS38" s="39"/>
      <c r="AT38" s="29"/>
      <c r="AU38" s="39"/>
      <c r="AV38" s="176"/>
      <c r="AW38" s="1601"/>
      <c r="AX38" s="1602"/>
      <c r="AY38" s="1602"/>
      <c r="AZ38" s="1602"/>
      <c r="BA38" s="1603"/>
    </row>
    <row r="39" spans="1:90" ht="18.75" customHeight="1" x14ac:dyDescent="0.2">
      <c r="A39" s="1716"/>
      <c r="B39" s="1717"/>
      <c r="C39" s="1718"/>
      <c r="D39" s="5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10"/>
      <c r="AP39" s="174"/>
      <c r="AQ39" s="10"/>
      <c r="AR39" s="72"/>
      <c r="AS39" s="10"/>
      <c r="AT39" s="72"/>
      <c r="AU39" s="10"/>
      <c r="AV39" s="60"/>
      <c r="AW39" s="1601"/>
      <c r="AX39" s="1602"/>
      <c r="AY39" s="1602"/>
      <c r="AZ39" s="1602"/>
      <c r="BA39" s="1603"/>
    </row>
    <row r="40" spans="1:90" x14ac:dyDescent="0.2">
      <c r="A40" s="1705"/>
      <c r="B40" s="1706"/>
      <c r="C40" s="1707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9"/>
      <c r="AP40" s="175"/>
      <c r="AQ40" s="39"/>
      <c r="AR40" s="29"/>
      <c r="AS40" s="39"/>
      <c r="AT40" s="29"/>
      <c r="AU40" s="39"/>
      <c r="AV40" s="176"/>
      <c r="AW40" s="1601"/>
      <c r="AX40" s="1602"/>
      <c r="AY40" s="1602"/>
      <c r="AZ40" s="1602"/>
      <c r="BA40" s="1603"/>
    </row>
    <row r="41" spans="1:90" ht="18.75" customHeight="1" thickBot="1" x14ac:dyDescent="0.25">
      <c r="A41" s="1708"/>
      <c r="B41" s="1709"/>
      <c r="C41" s="1710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11"/>
      <c r="AP41" s="184"/>
      <c r="AQ41" s="11"/>
      <c r="AR41" s="81"/>
      <c r="AS41" s="11"/>
      <c r="AT41" s="81"/>
      <c r="AU41" s="11"/>
      <c r="AV41" s="185"/>
      <c r="AW41" s="1604"/>
      <c r="AX41" s="1605"/>
      <c r="AY41" s="1605"/>
      <c r="AZ41" s="1605"/>
      <c r="BA41" s="1606"/>
    </row>
    <row r="42" spans="1:90" ht="14.25" thickTop="1" thickBot="1" x14ac:dyDescent="0.25"/>
    <row r="43" spans="1:90" ht="20.25" thickTop="1" thickBot="1" x14ac:dyDescent="0.35">
      <c r="A43" s="2"/>
      <c r="B43" s="3"/>
      <c r="C43" s="4"/>
      <c r="D43" s="1628" t="s">
        <v>116</v>
      </c>
      <c r="E43" s="1629"/>
      <c r="F43" s="1629"/>
      <c r="G43" s="1629"/>
      <c r="H43" s="1629"/>
      <c r="I43" s="1629"/>
      <c r="J43" s="1629"/>
      <c r="K43" s="1629"/>
      <c r="L43" s="1629"/>
      <c r="M43" s="1629"/>
      <c r="N43" s="1629"/>
      <c r="O43" s="1629"/>
      <c r="P43" s="1629"/>
      <c r="Q43" s="1629"/>
      <c r="R43" s="1629"/>
      <c r="S43" s="1629"/>
      <c r="T43" s="1629"/>
      <c r="U43" s="1629"/>
      <c r="V43" s="1629"/>
      <c r="W43" s="1629"/>
      <c r="X43" s="1629"/>
      <c r="Y43" s="1629"/>
      <c r="Z43" s="1629"/>
      <c r="AA43" s="1629"/>
      <c r="AB43" s="1629"/>
      <c r="AC43" s="1629"/>
      <c r="AD43" s="1629"/>
      <c r="AE43" s="1629"/>
      <c r="AF43" s="1629"/>
      <c r="AG43" s="1629"/>
      <c r="AH43" s="1629"/>
      <c r="AI43" s="1629"/>
      <c r="AJ43" s="1629"/>
      <c r="AK43" s="1629"/>
      <c r="AL43" s="1629"/>
      <c r="AM43" s="1629"/>
      <c r="AN43" s="1629"/>
      <c r="AO43" s="1629"/>
      <c r="AP43" s="1630"/>
      <c r="CL43" s="5"/>
    </row>
    <row r="44" spans="1:90" ht="16.5" thickTop="1" x14ac:dyDescent="0.25">
      <c r="A44" s="1399"/>
      <c r="B44" s="1400"/>
      <c r="C44" s="1393"/>
      <c r="D44" s="13"/>
      <c r="E44" s="5"/>
      <c r="F44" s="5"/>
      <c r="G44" s="5"/>
      <c r="H44" s="5"/>
      <c r="I44" s="5"/>
      <c r="J44" s="76" t="s">
        <v>77</v>
      </c>
      <c r="K44" s="76"/>
      <c r="L44" s="76"/>
      <c r="M44" s="76"/>
      <c r="N44" s="76" t="s">
        <v>67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76" t="s">
        <v>78</v>
      </c>
      <c r="AJ44" s="5"/>
      <c r="AK44" s="76"/>
      <c r="AL44" s="76"/>
      <c r="AM44" s="76"/>
      <c r="AO44" s="76"/>
      <c r="AP44" s="83"/>
      <c r="CL44" s="5"/>
    </row>
    <row r="45" spans="1:90" ht="15.75" x14ac:dyDescent="0.25">
      <c r="A45" s="1399"/>
      <c r="B45" s="1400"/>
      <c r="C45" s="1393"/>
      <c r="D45" s="13"/>
      <c r="E45" s="5"/>
      <c r="F45" s="5"/>
      <c r="G45" s="5"/>
      <c r="H45" s="5"/>
      <c r="I45" s="5"/>
      <c r="J45" s="76" t="s">
        <v>79</v>
      </c>
      <c r="K45" s="76"/>
      <c r="L45" s="76"/>
      <c r="M45" s="76"/>
      <c r="N45" s="116" t="str">
        <f>N3</f>
        <v>: 3 ( TIGA )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76" t="s">
        <v>80</v>
      </c>
      <c r="AJ45" s="5"/>
      <c r="AK45" s="76"/>
      <c r="AL45" s="76"/>
      <c r="AM45" s="76"/>
      <c r="AO45" s="76"/>
      <c r="AP45" s="83"/>
      <c r="CL45" s="5"/>
    </row>
    <row r="46" spans="1:90" ht="15.75" thickBot="1" x14ac:dyDescent="0.3">
      <c r="A46" s="77"/>
      <c r="B46" s="8"/>
      <c r="C46" s="9"/>
      <c r="D46" s="7"/>
      <c r="E46" s="8"/>
      <c r="F46" s="8"/>
      <c r="G46" s="8"/>
      <c r="H46" s="8"/>
      <c r="I46" s="8"/>
      <c r="J46" s="78" t="s">
        <v>81</v>
      </c>
      <c r="K46" s="78"/>
      <c r="L46" s="78"/>
      <c r="M46" s="78"/>
      <c r="N46" s="117" t="str">
        <f>N4</f>
        <v>: D-IV JLN TOL  / PAGI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78" t="s">
        <v>82</v>
      </c>
      <c r="AJ46" s="8"/>
      <c r="AK46" s="78"/>
      <c r="AL46" s="78"/>
      <c r="AM46" s="76"/>
      <c r="AO46" s="78"/>
      <c r="AP46" s="84"/>
      <c r="CL46" s="5"/>
    </row>
    <row r="47" spans="1:90" ht="16.5" thickTop="1" x14ac:dyDescent="0.25">
      <c r="A47" s="1616"/>
      <c r="B47" s="1617"/>
      <c r="C47" s="66"/>
      <c r="D47" s="1660" t="s">
        <v>92</v>
      </c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1658"/>
      <c r="T47" s="1658"/>
      <c r="U47" s="1658"/>
      <c r="V47" s="1658"/>
      <c r="W47" s="1659"/>
      <c r="X47" s="1661" t="s">
        <v>86</v>
      </c>
      <c r="Y47" s="1662"/>
      <c r="Z47" s="1663"/>
      <c r="AA47" s="1657" t="s">
        <v>72</v>
      </c>
      <c r="AB47" s="1658"/>
      <c r="AC47" s="1658"/>
      <c r="AD47" s="1658"/>
      <c r="AE47" s="1658"/>
      <c r="AF47" s="1658"/>
      <c r="AG47" s="1658"/>
      <c r="AH47" s="1658"/>
      <c r="AI47" s="1658"/>
      <c r="AJ47" s="1658"/>
      <c r="AK47" s="1658"/>
      <c r="AL47" s="1659"/>
      <c r="AM47" s="1442" t="s">
        <v>84</v>
      </c>
      <c r="AN47" s="1704"/>
      <c r="AO47" s="1661" t="s">
        <v>85</v>
      </c>
      <c r="AP47" s="1700"/>
    </row>
    <row r="48" spans="1:90" ht="15" thickBot="1" x14ac:dyDescent="0.25">
      <c r="A48" s="1433"/>
      <c r="B48" s="1445"/>
      <c r="C48" s="66"/>
      <c r="D48" s="1703">
        <v>1</v>
      </c>
      <c r="E48" s="1669"/>
      <c r="F48" s="1668">
        <v>2</v>
      </c>
      <c r="G48" s="1669"/>
      <c r="H48" s="1668">
        <v>3</v>
      </c>
      <c r="I48" s="1669"/>
      <c r="J48" s="1668">
        <v>4</v>
      </c>
      <c r="K48" s="1669"/>
      <c r="L48" s="1668">
        <v>5</v>
      </c>
      <c r="M48" s="1669"/>
      <c r="N48" s="1668">
        <v>6</v>
      </c>
      <c r="O48" s="1669"/>
      <c r="P48" s="1668">
        <v>7</v>
      </c>
      <c r="Q48" s="1669"/>
      <c r="R48" s="1668">
        <v>8</v>
      </c>
      <c r="S48" s="1669"/>
      <c r="T48" s="1668">
        <v>9</v>
      </c>
      <c r="U48" s="1669"/>
      <c r="V48" s="1668">
        <v>10</v>
      </c>
      <c r="W48" s="1669"/>
      <c r="X48" s="1664"/>
      <c r="Y48" s="1665"/>
      <c r="Z48" s="1437"/>
      <c r="AA48" s="1655" t="s">
        <v>93</v>
      </c>
      <c r="AB48" s="1655" t="s">
        <v>94</v>
      </c>
      <c r="AC48" s="1655" t="s">
        <v>95</v>
      </c>
      <c r="AD48" s="1655" t="s">
        <v>96</v>
      </c>
      <c r="AE48" s="1655" t="s">
        <v>97</v>
      </c>
      <c r="AF48" s="1655" t="s">
        <v>98</v>
      </c>
      <c r="AG48" s="1655" t="s">
        <v>99</v>
      </c>
      <c r="AH48" s="1655" t="s">
        <v>100</v>
      </c>
      <c r="AI48" s="1655" t="s">
        <v>101</v>
      </c>
      <c r="AJ48" s="1655" t="s">
        <v>102</v>
      </c>
      <c r="AK48" s="1655" t="s">
        <v>103</v>
      </c>
      <c r="AL48" s="1655" t="s">
        <v>44</v>
      </c>
      <c r="AM48" s="1672" t="s">
        <v>88</v>
      </c>
      <c r="AN48" s="1670"/>
      <c r="AO48" s="1664"/>
      <c r="AP48" s="1701"/>
    </row>
    <row r="49" spans="1:42" ht="14.25" thickTop="1" thickBot="1" x14ac:dyDescent="0.25">
      <c r="A49" s="1434"/>
      <c r="B49" s="1446"/>
      <c r="C49" s="66"/>
      <c r="D49" s="3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666"/>
      <c r="Y49" s="1667"/>
      <c r="Z49" s="1438"/>
      <c r="AA49" s="1656"/>
      <c r="AB49" s="1656"/>
      <c r="AC49" s="1656"/>
      <c r="AD49" s="1656"/>
      <c r="AE49" s="1656"/>
      <c r="AF49" s="1656"/>
      <c r="AG49" s="1656"/>
      <c r="AH49" s="1656"/>
      <c r="AI49" s="1656"/>
      <c r="AJ49" s="1656"/>
      <c r="AK49" s="1656"/>
      <c r="AL49" s="1656"/>
      <c r="AM49" s="1673"/>
      <c r="AN49" s="1671"/>
      <c r="AO49" s="1666"/>
      <c r="AP49" s="1702"/>
    </row>
    <row r="50" spans="1:42" ht="16.5" thickTop="1" x14ac:dyDescent="0.2">
      <c r="A50" s="17"/>
      <c r="B50" s="113"/>
      <c r="C50" s="149"/>
      <c r="D50" s="3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6"/>
      <c r="Y50" s="16"/>
      <c r="Z50" s="25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67"/>
      <c r="AN50" s="168"/>
      <c r="AO50" s="61" t="s">
        <v>104</v>
      </c>
      <c r="AP50" s="85"/>
    </row>
    <row r="51" spans="1:42" ht="15.75" x14ac:dyDescent="0.25">
      <c r="A51" s="20"/>
      <c r="B51" s="114"/>
      <c r="C51" s="147"/>
      <c r="D51" s="3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2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3"/>
      <c r="AN51" s="164"/>
      <c r="AO51" s="86" t="s">
        <v>105</v>
      </c>
      <c r="AP51" s="87"/>
    </row>
    <row r="52" spans="1:42" ht="15.75" x14ac:dyDescent="0.25">
      <c r="A52" s="20"/>
      <c r="B52" s="114"/>
      <c r="C52" s="147"/>
      <c r="D52" s="3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2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3"/>
      <c r="AN52" s="164"/>
      <c r="AO52" s="86" t="s">
        <v>106</v>
      </c>
      <c r="AP52" s="87"/>
    </row>
    <row r="53" spans="1:42" ht="15.75" x14ac:dyDescent="0.25">
      <c r="A53" s="20"/>
      <c r="B53" s="114"/>
      <c r="C53" s="147"/>
      <c r="D53" s="34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2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3"/>
      <c r="AN53" s="164"/>
      <c r="AO53" s="86" t="s">
        <v>107</v>
      </c>
      <c r="AP53" s="87"/>
    </row>
    <row r="54" spans="1:42" ht="15.75" x14ac:dyDescent="0.25">
      <c r="A54" s="20"/>
      <c r="B54" s="114"/>
      <c r="C54" s="147"/>
      <c r="D54" s="3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2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3"/>
      <c r="AN54" s="164"/>
      <c r="AO54" s="86" t="s">
        <v>108</v>
      </c>
      <c r="AP54" s="87"/>
    </row>
    <row r="55" spans="1:42" ht="15.75" x14ac:dyDescent="0.25">
      <c r="A55" s="20"/>
      <c r="B55" s="114"/>
      <c r="C55" s="147"/>
      <c r="D55" s="34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2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3"/>
      <c r="AN55" s="164"/>
      <c r="AO55" s="86" t="s">
        <v>108</v>
      </c>
      <c r="AP55" s="87"/>
    </row>
    <row r="56" spans="1:42" ht="15.75" x14ac:dyDescent="0.25">
      <c r="A56" s="20"/>
      <c r="B56" s="114"/>
      <c r="C56" s="147"/>
      <c r="D56" s="3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2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3"/>
      <c r="AN56" s="164"/>
      <c r="AO56" s="86" t="s">
        <v>109</v>
      </c>
      <c r="AP56" s="87"/>
    </row>
    <row r="57" spans="1:42" ht="15.75" x14ac:dyDescent="0.25">
      <c r="A57" s="20"/>
      <c r="B57" s="114"/>
      <c r="C57" s="147"/>
      <c r="D57" s="34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2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3"/>
      <c r="AN57" s="164"/>
      <c r="AO57" s="86" t="s">
        <v>110</v>
      </c>
      <c r="AP57" s="87"/>
    </row>
    <row r="58" spans="1:42" ht="15.75" x14ac:dyDescent="0.25">
      <c r="A58" s="20"/>
      <c r="B58" s="114"/>
      <c r="C58" s="147"/>
      <c r="D58" s="34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2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3"/>
      <c r="AN58" s="164"/>
      <c r="AO58" s="86" t="s">
        <v>111</v>
      </c>
      <c r="AP58" s="87"/>
    </row>
    <row r="59" spans="1:42" ht="15.75" x14ac:dyDescent="0.25">
      <c r="A59" s="20"/>
      <c r="B59" s="114"/>
      <c r="C59" s="147"/>
      <c r="D59" s="34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2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3"/>
      <c r="AN59" s="164"/>
      <c r="AO59" s="86" t="s">
        <v>112</v>
      </c>
      <c r="AP59" s="87"/>
    </row>
    <row r="60" spans="1:42" ht="15.75" x14ac:dyDescent="0.25">
      <c r="A60" s="20"/>
      <c r="B60" s="114"/>
      <c r="C60" s="147"/>
      <c r="D60" s="34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2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3"/>
      <c r="AN60" s="164"/>
      <c r="AO60" s="86" t="s">
        <v>113</v>
      </c>
      <c r="AP60" s="87"/>
    </row>
    <row r="61" spans="1:42" ht="15.75" x14ac:dyDescent="0.25">
      <c r="A61" s="20"/>
      <c r="B61" s="114"/>
      <c r="C61" s="147"/>
      <c r="D61" s="34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2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3"/>
      <c r="AN61" s="164"/>
      <c r="AO61" s="86" t="s">
        <v>114</v>
      </c>
      <c r="AP61" s="87"/>
    </row>
    <row r="62" spans="1:42" ht="15.75" x14ac:dyDescent="0.25">
      <c r="A62" s="20"/>
      <c r="B62" s="114"/>
      <c r="C62" s="147"/>
      <c r="D62" s="34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2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3"/>
      <c r="AN62" s="164"/>
      <c r="AO62" s="86" t="s">
        <v>115</v>
      </c>
      <c r="AP62" s="87"/>
    </row>
    <row r="63" spans="1:42" ht="15.75" x14ac:dyDescent="0.25">
      <c r="A63" s="20"/>
      <c r="B63" s="114"/>
      <c r="C63" s="147"/>
      <c r="D63" s="34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2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3"/>
      <c r="AN63" s="164"/>
      <c r="AO63" s="38"/>
      <c r="AP63" s="87"/>
    </row>
    <row r="64" spans="1:42" ht="15.75" x14ac:dyDescent="0.25">
      <c r="A64" s="20"/>
      <c r="B64" s="114"/>
      <c r="C64" s="147"/>
      <c r="D64" s="34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2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3"/>
      <c r="AN64" s="164"/>
      <c r="AO64" s="38"/>
      <c r="AP64" s="87"/>
    </row>
    <row r="65" spans="1:42" ht="15.75" x14ac:dyDescent="0.25">
      <c r="A65" s="20"/>
      <c r="B65" s="114"/>
      <c r="C65" s="147"/>
      <c r="D65" s="34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2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3"/>
      <c r="AN65" s="164"/>
      <c r="AO65" s="38"/>
      <c r="AP65" s="87"/>
    </row>
    <row r="66" spans="1:42" ht="15.75" x14ac:dyDescent="0.25">
      <c r="A66" s="20"/>
      <c r="B66" s="114"/>
      <c r="C66" s="147"/>
      <c r="D66" s="34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2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3"/>
      <c r="AN66" s="164"/>
      <c r="AO66" s="38"/>
      <c r="AP66" s="87"/>
    </row>
    <row r="67" spans="1:42" ht="15.75" x14ac:dyDescent="0.25">
      <c r="A67" s="20"/>
      <c r="B67" s="114"/>
      <c r="C67" s="147"/>
      <c r="D67" s="34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2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3"/>
      <c r="AN67" s="164"/>
      <c r="AO67" s="38"/>
      <c r="AP67" s="87"/>
    </row>
    <row r="68" spans="1:42" ht="15.75" x14ac:dyDescent="0.25">
      <c r="A68" s="20"/>
      <c r="B68" s="114"/>
      <c r="C68" s="147"/>
      <c r="D68" s="34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2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3"/>
      <c r="AN68" s="164"/>
      <c r="AO68" s="38"/>
      <c r="AP68" s="87"/>
    </row>
    <row r="69" spans="1:42" ht="15.75" x14ac:dyDescent="0.25">
      <c r="A69" s="20"/>
      <c r="B69" s="114"/>
      <c r="C69" s="147"/>
      <c r="D69" s="34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2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3"/>
      <c r="AN69" s="164"/>
      <c r="AO69" s="38"/>
      <c r="AP69" s="87"/>
    </row>
    <row r="70" spans="1:42" ht="15.75" x14ac:dyDescent="0.25">
      <c r="A70" s="20"/>
      <c r="B70" s="114"/>
      <c r="C70" s="147"/>
      <c r="D70" s="34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2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3"/>
      <c r="AN70" s="164"/>
      <c r="AO70" s="38"/>
      <c r="AP70" s="87"/>
    </row>
    <row r="71" spans="1:42" ht="15.75" x14ac:dyDescent="0.25">
      <c r="A71" s="20"/>
      <c r="B71" s="114"/>
      <c r="C71" s="147"/>
      <c r="D71" s="34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2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3"/>
      <c r="AN71" s="164"/>
      <c r="AO71" s="38"/>
      <c r="AP71" s="87"/>
    </row>
    <row r="72" spans="1:42" ht="15.75" x14ac:dyDescent="0.25">
      <c r="A72" s="20"/>
      <c r="B72" s="114"/>
      <c r="C72" s="147"/>
      <c r="D72" s="34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2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3"/>
      <c r="AN72" s="164"/>
      <c r="AO72" s="38"/>
      <c r="AP72" s="87"/>
    </row>
    <row r="73" spans="1:42" ht="15.75" x14ac:dyDescent="0.25">
      <c r="A73" s="20"/>
      <c r="B73" s="114"/>
      <c r="C73" s="147"/>
      <c r="D73" s="34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30"/>
      <c r="Y73" s="30"/>
      <c r="Z73" s="2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3"/>
      <c r="AN73" s="164"/>
      <c r="AO73" s="38"/>
      <c r="AP73" s="87"/>
    </row>
    <row r="74" spans="1:42" ht="15.75" x14ac:dyDescent="0.25">
      <c r="A74" s="20"/>
      <c r="B74" s="114"/>
      <c r="C74" s="147"/>
      <c r="D74" s="34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2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3"/>
      <c r="AN74" s="164"/>
      <c r="AO74" s="38"/>
      <c r="AP74" s="87"/>
    </row>
    <row r="75" spans="1:42" ht="15.75" x14ac:dyDescent="0.25">
      <c r="A75" s="20"/>
      <c r="B75" s="114"/>
      <c r="C75" s="147"/>
      <c r="D75" s="34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2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3"/>
      <c r="AN75" s="164"/>
      <c r="AO75" s="38"/>
      <c r="AP75" s="87"/>
    </row>
    <row r="76" spans="1:42" ht="15.75" x14ac:dyDescent="0.25">
      <c r="A76" s="20"/>
      <c r="B76" s="114"/>
      <c r="C76" s="147"/>
      <c r="D76" s="35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16"/>
      <c r="Y76" s="16"/>
      <c r="Z76" s="29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163"/>
      <c r="AN76" s="164"/>
      <c r="AO76" s="38"/>
      <c r="AP76" s="87"/>
    </row>
    <row r="77" spans="1:42" ht="16.5" thickBot="1" x14ac:dyDescent="0.3">
      <c r="A77" s="20"/>
      <c r="B77" s="115"/>
      <c r="C77" s="148"/>
      <c r="D77" s="3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7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165"/>
      <c r="AN77" s="166"/>
      <c r="AO77" s="40"/>
      <c r="AP77" s="75"/>
    </row>
    <row r="78" spans="1:42" ht="15.75" thickTop="1" x14ac:dyDescent="0.2">
      <c r="A78" s="42"/>
      <c r="B78" s="43"/>
      <c r="C78" s="44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2"/>
      <c r="Y78" s="52"/>
      <c r="Z78" s="7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1476"/>
      <c r="AN78" s="1694"/>
      <c r="AO78" s="70"/>
      <c r="AP78" s="4"/>
    </row>
    <row r="79" spans="1:42" ht="18.75" x14ac:dyDescent="0.3">
      <c r="A79" s="1674"/>
      <c r="B79" s="1675"/>
      <c r="C79" s="1676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7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1693"/>
      <c r="AN79" s="1695"/>
      <c r="AO79" s="10"/>
      <c r="AP79" s="6"/>
    </row>
    <row r="80" spans="1:42" x14ac:dyDescent="0.2">
      <c r="A80" s="45"/>
      <c r="B80" s="46"/>
      <c r="C80" s="47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7"/>
      <c r="Y80" s="57"/>
      <c r="Z80" s="7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1647"/>
      <c r="AN80" s="1638"/>
      <c r="AO80" s="73"/>
      <c r="AP80" s="47"/>
    </row>
    <row r="81" spans="1:54" ht="15.75" customHeight="1" x14ac:dyDescent="0.2">
      <c r="A81" s="48"/>
      <c r="B81" s="49"/>
      <c r="C81" s="50"/>
      <c r="D81" s="4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29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1687" t="s">
        <v>91</v>
      </c>
      <c r="AN81" s="1688"/>
      <c r="AO81" s="1688"/>
      <c r="AP81" s="1689"/>
    </row>
    <row r="82" spans="1:54" ht="18.75" x14ac:dyDescent="0.3">
      <c r="A82" s="1674"/>
      <c r="B82" s="1675"/>
      <c r="C82" s="1676"/>
      <c r="D82" s="13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7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1690"/>
      <c r="AN82" s="1691"/>
      <c r="AO82" s="1691"/>
      <c r="AP82" s="1692"/>
    </row>
    <row r="83" spans="1:54" ht="15.75" x14ac:dyDescent="0.2">
      <c r="A83" s="45"/>
      <c r="B83" s="46"/>
      <c r="C83" s="47"/>
      <c r="D83" s="45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74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142"/>
      <c r="AN83" s="144"/>
      <c r="AO83" s="144"/>
      <c r="AP83" s="140"/>
    </row>
    <row r="84" spans="1:54" ht="15.75" x14ac:dyDescent="0.2">
      <c r="A84" s="48"/>
      <c r="B84" s="49"/>
      <c r="C84" s="50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29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142"/>
      <c r="AN84" s="144"/>
      <c r="AO84" s="144"/>
      <c r="AP84" s="140"/>
    </row>
    <row r="85" spans="1:54" ht="18.75" x14ac:dyDescent="0.3">
      <c r="A85" s="1674"/>
      <c r="B85" s="1675"/>
      <c r="C85" s="1676"/>
      <c r="D85" s="7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7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142"/>
      <c r="AN85" s="144"/>
      <c r="AO85" s="144"/>
      <c r="AP85" s="140"/>
    </row>
    <row r="86" spans="1:54" ht="16.5" thickBot="1" x14ac:dyDescent="0.25">
      <c r="A86" s="7"/>
      <c r="B86" s="8"/>
      <c r="C86" s="9"/>
      <c r="D86" s="81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1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143"/>
      <c r="AN86" s="145"/>
      <c r="AO86" s="145"/>
      <c r="AP86" s="141"/>
    </row>
    <row r="87" spans="1:54" ht="14.25" thickTop="1" thickBot="1" x14ac:dyDescent="0.25"/>
    <row r="88" spans="1:54" ht="20.25" thickTop="1" thickBot="1" x14ac:dyDescent="0.35">
      <c r="A88" s="2"/>
      <c r="B88" s="3"/>
      <c r="C88" s="4"/>
      <c r="D88" s="1628" t="s">
        <v>116</v>
      </c>
      <c r="E88" s="1629"/>
      <c r="F88" s="1629"/>
      <c r="G88" s="1629"/>
      <c r="H88" s="1629"/>
      <c r="I88" s="1629"/>
      <c r="J88" s="1629"/>
      <c r="K88" s="1629"/>
      <c r="L88" s="1629"/>
      <c r="M88" s="1629"/>
      <c r="N88" s="1629"/>
      <c r="O88" s="1629"/>
      <c r="P88" s="1629"/>
      <c r="Q88" s="1629"/>
      <c r="R88" s="1629"/>
      <c r="S88" s="1629"/>
      <c r="T88" s="1629"/>
      <c r="U88" s="1629"/>
      <c r="V88" s="1629"/>
      <c r="W88" s="1629"/>
      <c r="X88" s="1629"/>
      <c r="Y88" s="1629"/>
      <c r="Z88" s="1629"/>
      <c r="AA88" s="1629"/>
      <c r="AB88" s="1629"/>
      <c r="AC88" s="1629"/>
      <c r="AD88" s="1629"/>
      <c r="AE88" s="1629"/>
      <c r="AF88" s="1629"/>
      <c r="AG88" s="1629"/>
      <c r="AH88" s="1629"/>
      <c r="AI88" s="1629"/>
      <c r="AJ88" s="1629"/>
      <c r="AK88" s="1629"/>
      <c r="AL88" s="1629"/>
      <c r="AM88" s="1629"/>
      <c r="AN88" s="1629"/>
      <c r="AO88" s="1629"/>
      <c r="AP88" s="1629"/>
      <c r="AQ88" s="1629"/>
      <c r="AR88" s="1629"/>
      <c r="AS88" s="1629"/>
      <c r="AT88" s="1629"/>
      <c r="AU88" s="1629"/>
      <c r="AV88" s="1629"/>
      <c r="AW88" s="1629"/>
      <c r="AX88" s="1629"/>
      <c r="AY88" s="1629"/>
      <c r="AZ88" s="1629"/>
      <c r="BA88" s="1629"/>
      <c r="BB88" s="1630"/>
    </row>
    <row r="89" spans="1:54" ht="16.5" thickTop="1" x14ac:dyDescent="0.25">
      <c r="A89" s="1399"/>
      <c r="B89" s="1400"/>
      <c r="C89" s="1393"/>
      <c r="D89" s="13"/>
      <c r="E89" s="5"/>
      <c r="F89" s="5"/>
      <c r="G89" s="5"/>
      <c r="H89" s="5"/>
      <c r="I89" s="5"/>
      <c r="J89" s="76" t="s">
        <v>77</v>
      </c>
      <c r="K89" s="76"/>
      <c r="L89" s="76"/>
      <c r="M89" s="76"/>
      <c r="N89" s="76"/>
      <c r="O89" s="5" t="s">
        <v>67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76"/>
      <c r="AQ89" s="76"/>
      <c r="AR89" s="76"/>
      <c r="AS89" s="76"/>
      <c r="AT89" s="76"/>
      <c r="AU89" s="76"/>
      <c r="AV89" s="76" t="s">
        <v>78</v>
      </c>
      <c r="AW89" s="76"/>
      <c r="AX89" s="76"/>
      <c r="AY89" s="76"/>
      <c r="AZ89" s="76" t="s">
        <v>67</v>
      </c>
      <c r="BA89" s="5"/>
      <c r="BB89" s="6"/>
    </row>
    <row r="90" spans="1:54" ht="15.75" x14ac:dyDescent="0.25">
      <c r="A90" s="1399"/>
      <c r="B90" s="1400"/>
      <c r="C90" s="1393"/>
      <c r="D90" s="13"/>
      <c r="E90" s="5"/>
      <c r="F90" s="5"/>
      <c r="G90" s="5"/>
      <c r="H90" s="5"/>
      <c r="I90" s="5"/>
      <c r="J90" s="76" t="s">
        <v>79</v>
      </c>
      <c r="K90" s="76"/>
      <c r="L90" s="76"/>
      <c r="M90" s="76"/>
      <c r="N90" s="76"/>
      <c r="O90" s="161" t="str">
        <f>N45</f>
        <v>: 3 ( TIGA )</v>
      </c>
      <c r="P90" s="161"/>
      <c r="Q90" s="161"/>
      <c r="R90" s="161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76"/>
      <c r="AQ90" s="76"/>
      <c r="AR90" s="76"/>
      <c r="AS90" s="76"/>
      <c r="AT90" s="76"/>
      <c r="AU90" s="76"/>
      <c r="AV90" s="76" t="s">
        <v>80</v>
      </c>
      <c r="AW90" s="76"/>
      <c r="AX90" s="76"/>
      <c r="AY90" s="76"/>
      <c r="AZ90" s="76" t="s">
        <v>67</v>
      </c>
      <c r="BA90" s="5"/>
      <c r="BB90" s="6"/>
    </row>
    <row r="91" spans="1:54" ht="15.75" thickBot="1" x14ac:dyDescent="0.3">
      <c r="A91" s="77"/>
      <c r="B91" s="8"/>
      <c r="C91" s="9"/>
      <c r="D91" s="7"/>
      <c r="E91" s="8"/>
      <c r="F91" s="8"/>
      <c r="G91" s="8"/>
      <c r="H91" s="8"/>
      <c r="I91" s="8"/>
      <c r="J91" s="78" t="s">
        <v>81</v>
      </c>
      <c r="K91" s="78"/>
      <c r="L91" s="78"/>
      <c r="M91" s="78"/>
      <c r="N91" s="78"/>
      <c r="O91" s="162" t="str">
        <f>N46</f>
        <v>: D-IV JLN TOL  / PAGI</v>
      </c>
      <c r="P91" s="162"/>
      <c r="Q91" s="162"/>
      <c r="R91" s="162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78"/>
      <c r="AQ91" s="78"/>
      <c r="AR91" s="78"/>
      <c r="AS91" s="78"/>
      <c r="AT91" s="78"/>
      <c r="AU91" s="78"/>
      <c r="AV91" s="78" t="s">
        <v>82</v>
      </c>
      <c r="AW91" s="78"/>
      <c r="AX91" s="78"/>
      <c r="AY91" s="78"/>
      <c r="AZ91" s="78" t="s">
        <v>146</v>
      </c>
      <c r="BA91" s="8"/>
      <c r="BB91" s="9"/>
    </row>
    <row r="92" spans="1:54" ht="16.5" thickTop="1" x14ac:dyDescent="0.2">
      <c r="A92" s="1616"/>
      <c r="B92" s="1617"/>
      <c r="C92" s="1618"/>
      <c r="D92" s="1660" t="s">
        <v>117</v>
      </c>
      <c r="E92" s="1658"/>
      <c r="F92" s="1658"/>
      <c r="G92" s="1658"/>
      <c r="H92" s="1658"/>
      <c r="I92" s="1658"/>
      <c r="J92" s="1658"/>
      <c r="K92" s="1658"/>
      <c r="L92" s="1658"/>
      <c r="M92" s="1658"/>
      <c r="N92" s="1658"/>
      <c r="O92" s="1658"/>
      <c r="P92" s="1658"/>
      <c r="Q92" s="1658"/>
      <c r="R92" s="1658"/>
      <c r="S92" s="1658"/>
      <c r="T92" s="1658"/>
      <c r="U92" s="1658"/>
      <c r="V92" s="1658"/>
      <c r="W92" s="1658"/>
      <c r="X92" s="1658"/>
      <c r="Y92" s="1658"/>
      <c r="Z92" s="1658"/>
      <c r="AA92" s="1658"/>
      <c r="AB92" s="1658"/>
      <c r="AC92" s="1658"/>
      <c r="AD92" s="1658"/>
      <c r="AE92" s="1658"/>
      <c r="AF92" s="1658"/>
      <c r="AG92" s="1658"/>
      <c r="AH92" s="1658"/>
      <c r="AI92" s="1658"/>
      <c r="AJ92" s="1658"/>
      <c r="AK92" s="1658"/>
      <c r="AL92" s="1658"/>
      <c r="AM92" s="1658"/>
      <c r="AN92" s="1658"/>
      <c r="AO92" s="1659"/>
      <c r="AP92" s="1696" t="s">
        <v>86</v>
      </c>
      <c r="AQ92" s="1697" t="s">
        <v>118</v>
      </c>
      <c r="AR92" s="1698"/>
      <c r="AS92" s="1698"/>
      <c r="AT92" s="1698"/>
      <c r="AU92" s="1698"/>
      <c r="AV92" s="1698"/>
      <c r="AW92" s="1698"/>
      <c r="AX92" s="1698"/>
      <c r="AY92" s="1698"/>
      <c r="AZ92" s="1699"/>
      <c r="BA92" s="160"/>
      <c r="BB92" s="152" t="s">
        <v>85</v>
      </c>
    </row>
    <row r="93" spans="1:54" ht="15.75" x14ac:dyDescent="0.2">
      <c r="A93" s="1433"/>
      <c r="B93" s="1445"/>
      <c r="C93" s="1431"/>
      <c r="D93" s="1680">
        <v>1</v>
      </c>
      <c r="E93" s="1679"/>
      <c r="F93" s="1678">
        <v>2</v>
      </c>
      <c r="G93" s="1679"/>
      <c r="H93" s="1678">
        <v>3</v>
      </c>
      <c r="I93" s="1679"/>
      <c r="J93" s="1678">
        <v>4</v>
      </c>
      <c r="K93" s="1679"/>
      <c r="L93" s="1678">
        <v>5</v>
      </c>
      <c r="M93" s="1679"/>
      <c r="N93" s="1678">
        <v>6</v>
      </c>
      <c r="O93" s="1679"/>
      <c r="P93" s="1678">
        <v>7</v>
      </c>
      <c r="Q93" s="1679"/>
      <c r="R93" s="1678">
        <v>8</v>
      </c>
      <c r="S93" s="1679"/>
      <c r="T93" s="1678">
        <v>9</v>
      </c>
      <c r="U93" s="1679"/>
      <c r="V93" s="1678">
        <v>10</v>
      </c>
      <c r="W93" s="1679"/>
      <c r="X93" s="1678">
        <v>11</v>
      </c>
      <c r="Y93" s="1679"/>
      <c r="Z93" s="1678">
        <v>12</v>
      </c>
      <c r="AA93" s="1679"/>
      <c r="AB93" s="1678">
        <v>13</v>
      </c>
      <c r="AC93" s="1679"/>
      <c r="AD93" s="1678">
        <v>14</v>
      </c>
      <c r="AE93" s="1679"/>
      <c r="AF93" s="1678">
        <v>15</v>
      </c>
      <c r="AG93" s="1679"/>
      <c r="AH93" s="1678">
        <v>16</v>
      </c>
      <c r="AI93" s="1679"/>
      <c r="AJ93" s="1678">
        <v>17</v>
      </c>
      <c r="AK93" s="1679"/>
      <c r="AL93" s="1678">
        <v>18</v>
      </c>
      <c r="AM93" s="1679"/>
      <c r="AN93" s="1678">
        <v>20</v>
      </c>
      <c r="AO93" s="1679"/>
      <c r="AP93" s="1435"/>
      <c r="AQ93" s="1677" t="s">
        <v>93</v>
      </c>
      <c r="AR93" s="1677" t="s">
        <v>94</v>
      </c>
      <c r="AS93" s="1677" t="s">
        <v>95</v>
      </c>
      <c r="AT93" s="1677" t="s">
        <v>96</v>
      </c>
      <c r="AU93" s="1677" t="s">
        <v>97</v>
      </c>
      <c r="AV93" s="1677" t="s">
        <v>98</v>
      </c>
      <c r="AW93" s="1677" t="s">
        <v>99</v>
      </c>
      <c r="AX93" s="1677" t="s">
        <v>100</v>
      </c>
      <c r="AY93" s="1677" t="s">
        <v>101</v>
      </c>
      <c r="AZ93" s="1677" t="s">
        <v>102</v>
      </c>
      <c r="BA93" s="1685" t="s">
        <v>89</v>
      </c>
      <c r="BB93" s="153"/>
    </row>
    <row r="94" spans="1:54" ht="16.5" thickBot="1" x14ac:dyDescent="0.25">
      <c r="A94" s="1434"/>
      <c r="B94" s="1446"/>
      <c r="C94" s="1432"/>
      <c r="D94" s="32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36"/>
      <c r="AQ94" s="1436"/>
      <c r="AR94" s="1436"/>
      <c r="AS94" s="1436"/>
      <c r="AT94" s="1436"/>
      <c r="AU94" s="1436"/>
      <c r="AV94" s="1436"/>
      <c r="AW94" s="1436"/>
      <c r="AX94" s="1436"/>
      <c r="AY94" s="1436"/>
      <c r="AZ94" s="1436"/>
      <c r="BA94" s="1686"/>
      <c r="BB94" s="151"/>
    </row>
    <row r="95" spans="1:54" ht="15.75" thickTop="1" x14ac:dyDescent="0.25">
      <c r="A95" s="17"/>
      <c r="B95" s="67"/>
      <c r="C95" s="146"/>
      <c r="D95" s="3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54" t="s">
        <v>104</v>
      </c>
    </row>
    <row r="96" spans="1:54" ht="15" x14ac:dyDescent="0.25">
      <c r="A96" s="20"/>
      <c r="B96" s="68"/>
      <c r="C96" s="147"/>
      <c r="D96" s="34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55" t="s">
        <v>105</v>
      </c>
    </row>
    <row r="97" spans="1:54" ht="15" x14ac:dyDescent="0.25">
      <c r="A97" s="20"/>
      <c r="B97" s="68"/>
      <c r="C97" s="147"/>
      <c r="D97" s="34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55" t="s">
        <v>106</v>
      </c>
    </row>
    <row r="98" spans="1:54" ht="15" x14ac:dyDescent="0.25">
      <c r="A98" s="20"/>
      <c r="B98" s="68"/>
      <c r="C98" s="147"/>
      <c r="D98" s="34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55" t="s">
        <v>107</v>
      </c>
    </row>
    <row r="99" spans="1:54" ht="15" x14ac:dyDescent="0.25">
      <c r="A99" s="20"/>
      <c r="B99" s="68"/>
      <c r="C99" s="147"/>
      <c r="D99" s="34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55" t="s">
        <v>108</v>
      </c>
    </row>
    <row r="100" spans="1:54" ht="15" x14ac:dyDescent="0.25">
      <c r="A100" s="20"/>
      <c r="B100" s="68"/>
      <c r="C100" s="147"/>
      <c r="D100" s="80" t="s">
        <v>90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55" t="s">
        <v>109</v>
      </c>
    </row>
    <row r="101" spans="1:54" ht="15" x14ac:dyDescent="0.25">
      <c r="A101" s="20"/>
      <c r="B101" s="68"/>
      <c r="C101" s="147"/>
      <c r="D101" s="34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55" t="s">
        <v>119</v>
      </c>
    </row>
    <row r="102" spans="1:54" ht="15" x14ac:dyDescent="0.25">
      <c r="A102" s="20"/>
      <c r="B102" s="68"/>
      <c r="C102" s="147"/>
      <c r="D102" s="34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55" t="s">
        <v>111</v>
      </c>
    </row>
    <row r="103" spans="1:54" ht="15" x14ac:dyDescent="0.25">
      <c r="A103" s="20"/>
      <c r="B103" s="68"/>
      <c r="C103" s="147"/>
      <c r="D103" s="34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55" t="s">
        <v>120</v>
      </c>
    </row>
    <row r="104" spans="1:54" ht="15" x14ac:dyDescent="0.25">
      <c r="A104" s="20"/>
      <c r="B104" s="68"/>
      <c r="C104" s="147"/>
      <c r="D104" s="34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55" t="s">
        <v>121</v>
      </c>
    </row>
    <row r="105" spans="1:54" ht="15" x14ac:dyDescent="0.25">
      <c r="A105" s="20"/>
      <c r="B105" s="68"/>
      <c r="C105" s="147"/>
      <c r="D105" s="34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56"/>
    </row>
    <row r="106" spans="1:54" ht="15" x14ac:dyDescent="0.25">
      <c r="A106" s="20"/>
      <c r="B106" s="68"/>
      <c r="C106" s="147"/>
      <c r="D106" s="34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56"/>
    </row>
    <row r="107" spans="1:54" ht="15" x14ac:dyDescent="0.25">
      <c r="A107" s="20"/>
      <c r="B107" s="68"/>
      <c r="C107" s="147"/>
      <c r="D107" s="34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56"/>
    </row>
    <row r="108" spans="1:54" ht="15" x14ac:dyDescent="0.25">
      <c r="A108" s="20"/>
      <c r="B108" s="68"/>
      <c r="C108" s="147"/>
      <c r="D108" s="34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56"/>
    </row>
    <row r="109" spans="1:54" ht="15" x14ac:dyDescent="0.25">
      <c r="A109" s="20"/>
      <c r="B109" s="68"/>
      <c r="C109" s="147"/>
      <c r="D109" s="34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56"/>
    </row>
    <row r="110" spans="1:54" ht="15" x14ac:dyDescent="0.25">
      <c r="A110" s="20"/>
      <c r="B110" s="68"/>
      <c r="C110" s="147"/>
      <c r="D110" s="34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56"/>
    </row>
    <row r="111" spans="1:54" ht="15" x14ac:dyDescent="0.25">
      <c r="A111" s="20"/>
      <c r="B111" s="68"/>
      <c r="C111" s="147"/>
      <c r="D111" s="34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56"/>
    </row>
    <row r="112" spans="1:54" ht="15" x14ac:dyDescent="0.25">
      <c r="A112" s="20"/>
      <c r="B112" s="68"/>
      <c r="C112" s="147"/>
      <c r="D112" s="34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56"/>
    </row>
    <row r="113" spans="1:54" ht="15" x14ac:dyDescent="0.25">
      <c r="A113" s="20"/>
      <c r="B113" s="68"/>
      <c r="C113" s="147"/>
      <c r="D113" s="34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56"/>
    </row>
    <row r="114" spans="1:54" ht="15" x14ac:dyDescent="0.25">
      <c r="A114" s="20"/>
      <c r="B114" s="68"/>
      <c r="C114" s="147"/>
      <c r="D114" s="34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21"/>
    </row>
    <row r="115" spans="1:54" ht="15" x14ac:dyDescent="0.25">
      <c r="A115" s="20"/>
      <c r="B115" s="68"/>
      <c r="C115" s="147"/>
      <c r="D115" s="34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21"/>
    </row>
    <row r="116" spans="1:54" ht="15" x14ac:dyDescent="0.25">
      <c r="A116" s="20"/>
      <c r="B116" s="68"/>
      <c r="C116" s="147"/>
      <c r="D116" s="34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21"/>
    </row>
    <row r="117" spans="1:54" ht="15" x14ac:dyDescent="0.25">
      <c r="A117" s="20"/>
      <c r="B117" s="68"/>
      <c r="C117" s="147"/>
      <c r="D117" s="34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21"/>
    </row>
    <row r="118" spans="1:54" ht="15" x14ac:dyDescent="0.25">
      <c r="A118" s="28"/>
      <c r="B118" s="68"/>
      <c r="C118" s="147"/>
      <c r="D118" s="35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21"/>
    </row>
    <row r="119" spans="1:54" ht="15" x14ac:dyDescent="0.25">
      <c r="A119" s="28"/>
      <c r="B119" s="68"/>
      <c r="C119" s="147"/>
      <c r="D119" s="35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1"/>
    </row>
    <row r="120" spans="1:54" ht="15" x14ac:dyDescent="0.25">
      <c r="A120" s="28"/>
      <c r="B120" s="68"/>
      <c r="C120" s="147"/>
      <c r="D120" s="35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1"/>
    </row>
    <row r="121" spans="1:54" ht="15" x14ac:dyDescent="0.25">
      <c r="A121" s="28"/>
      <c r="B121" s="68"/>
      <c r="C121" s="147"/>
      <c r="D121" s="35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1"/>
    </row>
    <row r="122" spans="1:54" ht="15.75" thickBot="1" x14ac:dyDescent="0.3">
      <c r="A122" s="22"/>
      <c r="B122" s="150"/>
      <c r="C122" s="148"/>
      <c r="D122" s="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4"/>
    </row>
    <row r="123" spans="1:54" ht="15.75" thickTop="1" x14ac:dyDescent="0.2">
      <c r="A123" s="42"/>
      <c r="B123" s="43"/>
      <c r="C123" s="44"/>
      <c r="D123" s="5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3"/>
    </row>
    <row r="124" spans="1:54" ht="18.75" x14ac:dyDescent="0.3">
      <c r="A124" s="1674"/>
      <c r="B124" s="1675"/>
      <c r="C124" s="1676"/>
      <c r="D124" s="5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4"/>
    </row>
    <row r="125" spans="1:54" x14ac:dyDescent="0.2">
      <c r="A125" s="45"/>
      <c r="B125" s="46"/>
      <c r="C125" s="47"/>
      <c r="D125" s="5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10"/>
      <c r="BB125" s="58"/>
    </row>
    <row r="126" spans="1:54" x14ac:dyDescent="0.2">
      <c r="A126" s="48"/>
      <c r="B126" s="49"/>
      <c r="C126" s="50"/>
      <c r="D126" s="4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1681"/>
      <c r="BB126" s="1682"/>
    </row>
    <row r="127" spans="1:54" ht="18.75" x14ac:dyDescent="0.3">
      <c r="A127" s="1674"/>
      <c r="B127" s="1675"/>
      <c r="C127" s="1676"/>
      <c r="D127" s="13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683"/>
      <c r="BB127" s="1684"/>
    </row>
    <row r="128" spans="1:54" x14ac:dyDescent="0.2">
      <c r="A128" s="45"/>
      <c r="B128" s="46"/>
      <c r="C128" s="47"/>
      <c r="D128" s="45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5"/>
      <c r="BB128" s="6"/>
    </row>
    <row r="129" spans="1:54" x14ac:dyDescent="0.2">
      <c r="A129" s="48"/>
      <c r="B129" s="49"/>
      <c r="C129" s="50"/>
      <c r="D129" s="29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5"/>
      <c r="BB129" s="6"/>
    </row>
    <row r="130" spans="1:54" ht="18.75" x14ac:dyDescent="0.3">
      <c r="A130" s="1674"/>
      <c r="B130" s="1675"/>
      <c r="C130" s="1676"/>
      <c r="D130" s="7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5"/>
      <c r="BB130" s="6"/>
    </row>
    <row r="131" spans="1:54" ht="13.5" thickBot="1" x14ac:dyDescent="0.25">
      <c r="A131" s="7"/>
      <c r="B131" s="8"/>
      <c r="C131" s="9"/>
      <c r="D131" s="81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8"/>
      <c r="BB131" s="9"/>
    </row>
    <row r="132" spans="1:54" ht="13.5" thickTop="1" x14ac:dyDescent="0.2"/>
  </sheetData>
  <mergeCells count="235">
    <mergeCell ref="A45:C45"/>
    <mergeCell ref="B47:B49"/>
    <mergeCell ref="A47:A49"/>
    <mergeCell ref="A40:C41"/>
    <mergeCell ref="A85:C85"/>
    <mergeCell ref="X5:Y5"/>
    <mergeCell ref="L5:M5"/>
    <mergeCell ref="N5:O5"/>
    <mergeCell ref="R5:S5"/>
    <mergeCell ref="D5:E5"/>
    <mergeCell ref="F5:G5"/>
    <mergeCell ref="H5:I5"/>
    <mergeCell ref="J5:K5"/>
    <mergeCell ref="A44:C44"/>
    <mergeCell ref="A36:C37"/>
    <mergeCell ref="A38:C39"/>
    <mergeCell ref="AF5:AG5"/>
    <mergeCell ref="AD5:AE5"/>
    <mergeCell ref="AO47:AP49"/>
    <mergeCell ref="D48:E48"/>
    <mergeCell ref="F48:G48"/>
    <mergeCell ref="H48:I48"/>
    <mergeCell ref="J48:K48"/>
    <mergeCell ref="L48:M48"/>
    <mergeCell ref="N48:O48"/>
    <mergeCell ref="P48:Q48"/>
    <mergeCell ref="T5:U5"/>
    <mergeCell ref="V5:W5"/>
    <mergeCell ref="V48:W48"/>
    <mergeCell ref="P5:Q5"/>
    <mergeCell ref="AN5:AO5"/>
    <mergeCell ref="AH5:AI5"/>
    <mergeCell ref="AJ5:AK5"/>
    <mergeCell ref="AL5:AM5"/>
    <mergeCell ref="Z5:AA5"/>
    <mergeCell ref="AB5:AC5"/>
    <mergeCell ref="AM47:AN47"/>
    <mergeCell ref="D43:AP43"/>
    <mergeCell ref="AH48:AH49"/>
    <mergeCell ref="AA48:AA49"/>
    <mergeCell ref="AM81:AP82"/>
    <mergeCell ref="A79:C79"/>
    <mergeCell ref="A82:C82"/>
    <mergeCell ref="AN93:AO93"/>
    <mergeCell ref="AM78:AM80"/>
    <mergeCell ref="AN78:AN80"/>
    <mergeCell ref="A92:A94"/>
    <mergeCell ref="B92:B94"/>
    <mergeCell ref="C92:C94"/>
    <mergeCell ref="D88:BB88"/>
    <mergeCell ref="A89:C89"/>
    <mergeCell ref="A90:C90"/>
    <mergeCell ref="D92:AO92"/>
    <mergeCell ref="AP92:AP94"/>
    <mergeCell ref="AQ92:AZ92"/>
    <mergeCell ref="V93:W93"/>
    <mergeCell ref="X93:Y93"/>
    <mergeCell ref="Z93:AA93"/>
    <mergeCell ref="AB93:AC93"/>
    <mergeCell ref="BA126:BB127"/>
    <mergeCell ref="A127:C127"/>
    <mergeCell ref="AX93:AX94"/>
    <mergeCell ref="AY93:AY94"/>
    <mergeCell ref="AZ93:AZ94"/>
    <mergeCell ref="AT93:AT94"/>
    <mergeCell ref="AU93:AU94"/>
    <mergeCell ref="AW93:AW94"/>
    <mergeCell ref="F93:G93"/>
    <mergeCell ref="H93:I93"/>
    <mergeCell ref="BA93:BA94"/>
    <mergeCell ref="A124:C124"/>
    <mergeCell ref="J93:K93"/>
    <mergeCell ref="L93:M93"/>
    <mergeCell ref="AD93:AE93"/>
    <mergeCell ref="AF93:AG93"/>
    <mergeCell ref="AS93:AS94"/>
    <mergeCell ref="P93:Q93"/>
    <mergeCell ref="R93:S93"/>
    <mergeCell ref="T93:U93"/>
    <mergeCell ref="A130:C130"/>
    <mergeCell ref="AV93:AV94"/>
    <mergeCell ref="AH93:AI93"/>
    <mergeCell ref="AJ93:AK93"/>
    <mergeCell ref="AL93:AM93"/>
    <mergeCell ref="D93:E93"/>
    <mergeCell ref="AQ93:AQ94"/>
    <mergeCell ref="AR93:AR94"/>
    <mergeCell ref="N93:O93"/>
    <mergeCell ref="AB48:AB49"/>
    <mergeCell ref="AC48:AC49"/>
    <mergeCell ref="AD48:AD49"/>
    <mergeCell ref="AA47:AL47"/>
    <mergeCell ref="D47:W47"/>
    <mergeCell ref="X47:Z49"/>
    <mergeCell ref="R48:S48"/>
    <mergeCell ref="AN48:AN49"/>
    <mergeCell ref="T48:U48"/>
    <mergeCell ref="AE48:AE49"/>
    <mergeCell ref="AF48:AF49"/>
    <mergeCell ref="AG48:AG49"/>
    <mergeCell ref="AM48:AM49"/>
    <mergeCell ref="AI48:AI49"/>
    <mergeCell ref="AJ48:AJ49"/>
    <mergeCell ref="AK48:AK49"/>
    <mergeCell ref="AL48:AL49"/>
    <mergeCell ref="AS9:AT9"/>
    <mergeCell ref="AU9:AV9"/>
    <mergeCell ref="AQ9:AR9"/>
    <mergeCell ref="BA5:BA6"/>
    <mergeCell ref="AQ7:AR7"/>
    <mergeCell ref="AS7:AT7"/>
    <mergeCell ref="AU7:AV7"/>
    <mergeCell ref="AY7:AZ7"/>
    <mergeCell ref="AW6:AX6"/>
    <mergeCell ref="AY6:AZ6"/>
    <mergeCell ref="AW5:AZ5"/>
    <mergeCell ref="AQ6:AR6"/>
    <mergeCell ref="AS6:AT6"/>
    <mergeCell ref="AQ13:AR13"/>
    <mergeCell ref="AS13:AT13"/>
    <mergeCell ref="AU13:AV13"/>
    <mergeCell ref="AQ14:AR14"/>
    <mergeCell ref="AS14:AT14"/>
    <mergeCell ref="AU14:AV14"/>
    <mergeCell ref="AQ11:AR11"/>
    <mergeCell ref="AS11:AT11"/>
    <mergeCell ref="AU11:AV11"/>
    <mergeCell ref="AQ17:AR17"/>
    <mergeCell ref="AS17:AT17"/>
    <mergeCell ref="AU17:AV17"/>
    <mergeCell ref="AQ18:AR18"/>
    <mergeCell ref="AS18:AT18"/>
    <mergeCell ref="AU18:AV18"/>
    <mergeCell ref="AQ15:AR15"/>
    <mergeCell ref="AS15:AT15"/>
    <mergeCell ref="AU15:AV15"/>
    <mergeCell ref="AQ16:AR16"/>
    <mergeCell ref="AS16:AT16"/>
    <mergeCell ref="AU16:AV16"/>
    <mergeCell ref="AQ23:AR23"/>
    <mergeCell ref="AS23:AT23"/>
    <mergeCell ref="AU23:AV23"/>
    <mergeCell ref="AQ24:AR24"/>
    <mergeCell ref="AS24:AT24"/>
    <mergeCell ref="AU24:AV24"/>
    <mergeCell ref="AU27:AV27"/>
    <mergeCell ref="AU26:AV26"/>
    <mergeCell ref="AQ19:AR19"/>
    <mergeCell ref="AS19:AT19"/>
    <mergeCell ref="AU19:AV19"/>
    <mergeCell ref="AQ20:AR20"/>
    <mergeCell ref="AS20:AT20"/>
    <mergeCell ref="AU20:AV20"/>
    <mergeCell ref="AW12:AX12"/>
    <mergeCell ref="AY12:AZ12"/>
    <mergeCell ref="AW13:AX13"/>
    <mergeCell ref="AY10:AZ10"/>
    <mergeCell ref="AQ35:AR35"/>
    <mergeCell ref="AS35:AT35"/>
    <mergeCell ref="AU35:AV35"/>
    <mergeCell ref="AW11:AX11"/>
    <mergeCell ref="AW15:AX15"/>
    <mergeCell ref="AW18:AX18"/>
    <mergeCell ref="AW21:AX21"/>
    <mergeCell ref="AY11:AZ11"/>
    <mergeCell ref="AU33:AV33"/>
    <mergeCell ref="AU12:AV12"/>
    <mergeCell ref="AQ25:AR25"/>
    <mergeCell ref="AS25:AT25"/>
    <mergeCell ref="AU25:AV25"/>
    <mergeCell ref="AQ21:AR21"/>
    <mergeCell ref="AS21:AT21"/>
    <mergeCell ref="AU21:AV21"/>
    <mergeCell ref="AQ22:AR22"/>
    <mergeCell ref="AS22:AT22"/>
    <mergeCell ref="AU22:AV22"/>
    <mergeCell ref="AU32:AV32"/>
    <mergeCell ref="AW16:AX16"/>
    <mergeCell ref="AY16:AZ16"/>
    <mergeCell ref="AW17:AX17"/>
    <mergeCell ref="AY17:AZ17"/>
    <mergeCell ref="AW19:AX19"/>
    <mergeCell ref="AY18:AZ18"/>
    <mergeCell ref="AY13:AZ13"/>
    <mergeCell ref="AW14:AX14"/>
    <mergeCell ref="AY14:AZ14"/>
    <mergeCell ref="AY19:AZ19"/>
    <mergeCell ref="AW20:AX20"/>
    <mergeCell ref="AY35:AZ35"/>
    <mergeCell ref="AW33:AX33"/>
    <mergeCell ref="AY33:AZ33"/>
    <mergeCell ref="D1:BA1"/>
    <mergeCell ref="AY8:AZ8"/>
    <mergeCell ref="AW9:AX9"/>
    <mergeCell ref="AY9:AZ9"/>
    <mergeCell ref="AW7:AX7"/>
    <mergeCell ref="AW8:AX8"/>
    <mergeCell ref="AQ8:AR8"/>
    <mergeCell ref="AS8:AT8"/>
    <mergeCell ref="AW24:AX24"/>
    <mergeCell ref="AW27:AX27"/>
    <mergeCell ref="AY27:AZ27"/>
    <mergeCell ref="AW32:AX32"/>
    <mergeCell ref="AY32:AZ32"/>
    <mergeCell ref="AW25:AX25"/>
    <mergeCell ref="AY25:AZ25"/>
    <mergeCell ref="AW26:AX26"/>
    <mergeCell ref="AY26:AZ26"/>
    <mergeCell ref="AY24:AZ24"/>
    <mergeCell ref="AY20:AZ20"/>
    <mergeCell ref="AY15:AZ15"/>
    <mergeCell ref="AW36:BA41"/>
    <mergeCell ref="A1:C4"/>
    <mergeCell ref="A5:A6"/>
    <mergeCell ref="B5:B6"/>
    <mergeCell ref="C5:C6"/>
    <mergeCell ref="AW34:AX34"/>
    <mergeCell ref="AY34:AZ34"/>
    <mergeCell ref="AQ34:AR34"/>
    <mergeCell ref="AS34:AT34"/>
    <mergeCell ref="AU34:AV34"/>
    <mergeCell ref="AP5:AP6"/>
    <mergeCell ref="AW10:AX10"/>
    <mergeCell ref="AQ10:AR10"/>
    <mergeCell ref="AS10:AT10"/>
    <mergeCell ref="AU10:AV10"/>
    <mergeCell ref="AU6:AV6"/>
    <mergeCell ref="AQ5:AV5"/>
    <mergeCell ref="AW23:AX23"/>
    <mergeCell ref="AW35:AX35"/>
    <mergeCell ref="AY23:AZ23"/>
    <mergeCell ref="AU8:AV8"/>
    <mergeCell ref="AY21:AZ21"/>
    <mergeCell ref="AW22:AX22"/>
    <mergeCell ref="AY22:AZ22"/>
  </mergeCells>
  <phoneticPr fontId="24" type="noConversion"/>
  <printOptions horizontalCentered="1" verticalCentered="1"/>
  <pageMargins left="1.0236220472440944" right="0" top="0" bottom="0" header="0" footer="0"/>
  <pageSetup paperSize="5" scale="65" orientation="landscape" verticalDpi="300" r:id="rId1"/>
  <headerFooter alignWithMargins="0"/>
  <rowBreaks count="2" manualBreakCount="2">
    <brk id="41" max="16383" man="1"/>
    <brk id="86" max="16383" man="1"/>
  </rowBreaks>
  <colBreaks count="1" manualBreakCount="1">
    <brk id="5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D8" sqref="D8:I8"/>
    </sheetView>
  </sheetViews>
  <sheetFormatPr defaultRowHeight="12.75" x14ac:dyDescent="0.2"/>
  <cols>
    <col min="1" max="1" width="5.28515625" customWidth="1"/>
    <col min="2" max="2" width="13.5703125" customWidth="1"/>
    <col min="3" max="3" width="26.42578125" customWidth="1"/>
    <col min="4" max="4" width="6.5703125" customWidth="1"/>
    <col min="5" max="5" width="6.140625" customWidth="1"/>
    <col min="6" max="6" width="6.28515625" customWidth="1"/>
    <col min="7" max="7" width="6.5703125" customWidth="1"/>
    <col min="8" max="8" width="6.7109375" customWidth="1"/>
    <col min="9" max="9" width="14" customWidth="1"/>
  </cols>
  <sheetData>
    <row r="1" spans="1:9" ht="23.25" thickTop="1" x14ac:dyDescent="0.3">
      <c r="A1" s="1373" t="s">
        <v>200</v>
      </c>
      <c r="B1" s="1374"/>
      <c r="C1" s="1374"/>
      <c r="D1" s="1374"/>
      <c r="E1" s="1374"/>
      <c r="F1" s="1374"/>
      <c r="G1" s="1374"/>
      <c r="H1" s="1374"/>
      <c r="I1" s="1375"/>
    </row>
    <row r="2" spans="1:9" ht="19.5" thickBot="1" x14ac:dyDescent="0.35">
      <c r="A2" s="1376" t="s">
        <v>39</v>
      </c>
      <c r="B2" s="1377"/>
      <c r="C2" s="1377"/>
      <c r="D2" s="1377"/>
      <c r="E2" s="1377"/>
      <c r="F2" s="1377"/>
      <c r="G2" s="1377"/>
      <c r="H2" s="1377"/>
      <c r="I2" s="1378"/>
    </row>
    <row r="3" spans="1:9" ht="13.5" thickTop="1" x14ac:dyDescent="0.2">
      <c r="A3" s="2"/>
      <c r="B3" s="3"/>
      <c r="C3" s="3"/>
      <c r="D3" s="3"/>
      <c r="E3" s="3"/>
      <c r="F3" s="3"/>
      <c r="G3" s="3"/>
      <c r="H3" s="3"/>
      <c r="I3" s="4"/>
    </row>
    <row r="4" spans="1:9" x14ac:dyDescent="0.2">
      <c r="A4" s="13"/>
      <c r="B4" s="41"/>
      <c r="C4" s="41" t="s">
        <v>66</v>
      </c>
      <c r="D4" s="1733" t="s">
        <v>203</v>
      </c>
      <c r="E4" s="1733"/>
      <c r="F4" s="1733"/>
      <c r="G4" s="1733"/>
      <c r="H4" s="1733"/>
      <c r="I4" s="1734"/>
    </row>
    <row r="5" spans="1:9" ht="7.5" customHeight="1" x14ac:dyDescent="0.2">
      <c r="A5" s="13"/>
      <c r="B5" s="41"/>
      <c r="C5" s="41"/>
      <c r="D5" s="41"/>
      <c r="E5" s="41"/>
      <c r="F5" s="41"/>
      <c r="G5" s="41"/>
      <c r="H5" s="41"/>
      <c r="I5" s="69"/>
    </row>
    <row r="6" spans="1:9" x14ac:dyDescent="0.2">
      <c r="A6" s="13"/>
      <c r="B6" s="41"/>
      <c r="C6" s="41" t="s">
        <v>68</v>
      </c>
      <c r="D6" s="1733" t="s">
        <v>209</v>
      </c>
      <c r="E6" s="1733"/>
      <c r="F6" s="1733"/>
      <c r="G6" s="1733"/>
      <c r="H6" s="1733"/>
      <c r="I6" s="1734"/>
    </row>
    <row r="7" spans="1:9" ht="7.5" customHeight="1" x14ac:dyDescent="0.2">
      <c r="A7" s="13"/>
      <c r="B7" s="41"/>
      <c r="C7" s="41"/>
      <c r="D7" s="41"/>
      <c r="E7" s="41"/>
      <c r="F7" s="41"/>
      <c r="G7" s="41"/>
      <c r="H7" s="41"/>
      <c r="I7" s="69"/>
    </row>
    <row r="8" spans="1:9" x14ac:dyDescent="0.2">
      <c r="A8" s="13"/>
      <c r="B8" s="41"/>
      <c r="C8" s="41" t="s">
        <v>202</v>
      </c>
      <c r="D8" s="1733" t="s">
        <v>208</v>
      </c>
      <c r="E8" s="1733"/>
      <c r="F8" s="1733"/>
      <c r="G8" s="1733"/>
      <c r="H8" s="1733"/>
      <c r="I8" s="1734"/>
    </row>
    <row r="9" spans="1:9" ht="7.5" customHeight="1" x14ac:dyDescent="0.2">
      <c r="A9" s="13"/>
      <c r="B9" s="41"/>
      <c r="C9" s="41"/>
      <c r="D9" s="41"/>
      <c r="E9" s="41"/>
      <c r="F9" s="41"/>
      <c r="G9" s="41"/>
      <c r="H9" s="41"/>
      <c r="I9" s="69"/>
    </row>
    <row r="10" spans="1:9" x14ac:dyDescent="0.2">
      <c r="A10" s="13"/>
      <c r="B10" s="41"/>
      <c r="C10" s="41" t="s">
        <v>131</v>
      </c>
      <c r="D10" s="1733" t="s">
        <v>203</v>
      </c>
      <c r="E10" s="1733"/>
      <c r="F10" s="1733"/>
      <c r="G10" s="1733"/>
      <c r="H10" s="1733"/>
      <c r="I10" s="1734"/>
    </row>
    <row r="11" spans="1:9" ht="13.5" thickBot="1" x14ac:dyDescent="0.25">
      <c r="A11" s="7"/>
      <c r="B11" s="41"/>
      <c r="C11" s="41"/>
      <c r="D11" s="8"/>
      <c r="E11" s="8"/>
      <c r="F11" s="8"/>
      <c r="G11" s="8"/>
      <c r="H11" s="8"/>
      <c r="I11" s="9"/>
    </row>
    <row r="12" spans="1:9" ht="18.75" customHeight="1" thickTop="1" x14ac:dyDescent="0.2">
      <c r="A12" s="1721" t="s">
        <v>40</v>
      </c>
      <c r="B12" s="1724" t="s">
        <v>41</v>
      </c>
      <c r="C12" s="1724" t="s">
        <v>70</v>
      </c>
      <c r="D12" s="202"/>
      <c r="E12" s="206" t="s">
        <v>206</v>
      </c>
      <c r="F12" s="211"/>
      <c r="G12" s="1727" t="s">
        <v>199</v>
      </c>
      <c r="H12" s="1728"/>
      <c r="I12" s="1735" t="s">
        <v>65</v>
      </c>
    </row>
    <row r="13" spans="1:9" ht="18.75" customHeight="1" x14ac:dyDescent="0.2">
      <c r="A13" s="1722"/>
      <c r="B13" s="1725"/>
      <c r="C13" s="1725"/>
      <c r="D13" s="199" t="s">
        <v>198</v>
      </c>
      <c r="E13" s="209" t="s">
        <v>205</v>
      </c>
      <c r="F13" s="224" t="s">
        <v>204</v>
      </c>
      <c r="G13" s="207" t="s">
        <v>196</v>
      </c>
      <c r="H13" s="204" t="s">
        <v>197</v>
      </c>
      <c r="I13" s="1736"/>
    </row>
    <row r="14" spans="1:9" ht="3" customHeight="1" thickBot="1" x14ac:dyDescent="0.25">
      <c r="A14" s="1723"/>
      <c r="B14" s="1726"/>
      <c r="C14" s="1726"/>
      <c r="D14" s="200"/>
      <c r="E14" s="200"/>
      <c r="F14" s="210"/>
      <c r="G14" s="208"/>
      <c r="H14" s="205"/>
      <c r="I14" s="203"/>
    </row>
    <row r="15" spans="1:9" ht="24" customHeight="1" thickTop="1" x14ac:dyDescent="0.2">
      <c r="A15" s="212">
        <v>1</v>
      </c>
      <c r="B15" s="213" t="s">
        <v>154</v>
      </c>
      <c r="C15" s="214" t="s">
        <v>155</v>
      </c>
      <c r="D15" s="215"/>
      <c r="E15" s="215"/>
      <c r="F15" s="215"/>
      <c r="G15" s="215"/>
      <c r="H15" s="216"/>
      <c r="I15" s="217"/>
    </row>
    <row r="16" spans="1:9" ht="24" customHeight="1" x14ac:dyDescent="0.2">
      <c r="A16" s="218">
        <v>2</v>
      </c>
      <c r="B16" s="219" t="s">
        <v>172</v>
      </c>
      <c r="C16" s="220" t="s">
        <v>173</v>
      </c>
      <c r="D16" s="221"/>
      <c r="E16" s="221"/>
      <c r="F16" s="221"/>
      <c r="G16" s="221"/>
      <c r="H16" s="222"/>
      <c r="I16" s="223"/>
    </row>
    <row r="17" spans="1:9" ht="24" customHeight="1" x14ac:dyDescent="0.2">
      <c r="A17" s="218">
        <v>3</v>
      </c>
      <c r="B17" s="219" t="s">
        <v>174</v>
      </c>
      <c r="C17" s="220" t="s">
        <v>175</v>
      </c>
      <c r="D17" s="221"/>
      <c r="E17" s="221"/>
      <c r="F17" s="221"/>
      <c r="G17" s="221"/>
      <c r="H17" s="222"/>
      <c r="I17" s="223"/>
    </row>
    <row r="18" spans="1:9" ht="24" customHeight="1" x14ac:dyDescent="0.2">
      <c r="A18" s="218">
        <v>4</v>
      </c>
      <c r="B18" s="219" t="s">
        <v>180</v>
      </c>
      <c r="C18" s="220" t="s">
        <v>181</v>
      </c>
      <c r="D18" s="221"/>
      <c r="E18" s="221"/>
      <c r="F18" s="221"/>
      <c r="G18" s="221"/>
      <c r="H18" s="222"/>
      <c r="I18" s="223"/>
    </row>
    <row r="19" spans="1:9" ht="24" customHeight="1" x14ac:dyDescent="0.2">
      <c r="A19" s="218">
        <v>5</v>
      </c>
      <c r="B19" s="219" t="s">
        <v>182</v>
      </c>
      <c r="C19" s="220" t="s">
        <v>183</v>
      </c>
      <c r="D19" s="221"/>
      <c r="E19" s="221"/>
      <c r="F19" s="221"/>
      <c r="G19" s="221"/>
      <c r="H19" s="222"/>
      <c r="I19" s="223"/>
    </row>
    <row r="20" spans="1:9" ht="24" customHeight="1" x14ac:dyDescent="0.2">
      <c r="A20" s="218">
        <v>6</v>
      </c>
      <c r="B20" s="219" t="s">
        <v>184</v>
      </c>
      <c r="C20" s="220" t="s">
        <v>185</v>
      </c>
      <c r="D20" s="221"/>
      <c r="E20" s="221"/>
      <c r="F20" s="221"/>
      <c r="G20" s="221"/>
      <c r="H20" s="222"/>
      <c r="I20" s="223"/>
    </row>
    <row r="21" spans="1:9" ht="24" customHeight="1" x14ac:dyDescent="0.2">
      <c r="A21" s="218">
        <v>7</v>
      </c>
      <c r="B21" s="219" t="s">
        <v>156</v>
      </c>
      <c r="C21" s="220" t="s">
        <v>157</v>
      </c>
      <c r="D21" s="221"/>
      <c r="E21" s="221"/>
      <c r="F21" s="221"/>
      <c r="G21" s="221"/>
      <c r="H21" s="222"/>
      <c r="I21" s="223"/>
    </row>
    <row r="22" spans="1:9" ht="24" customHeight="1" x14ac:dyDescent="0.2">
      <c r="A22" s="218">
        <v>8</v>
      </c>
      <c r="B22" s="219" t="s">
        <v>176</v>
      </c>
      <c r="C22" s="220" t="s">
        <v>177</v>
      </c>
      <c r="D22" s="221"/>
      <c r="E22" s="221"/>
      <c r="F22" s="221"/>
      <c r="G22" s="221"/>
      <c r="H22" s="222"/>
      <c r="I22" s="223"/>
    </row>
    <row r="23" spans="1:9" ht="24" customHeight="1" x14ac:dyDescent="0.2">
      <c r="A23" s="218">
        <v>9</v>
      </c>
      <c r="B23" s="219" t="s">
        <v>186</v>
      </c>
      <c r="C23" s="220" t="s">
        <v>187</v>
      </c>
      <c r="D23" s="221"/>
      <c r="E23" s="221"/>
      <c r="F23" s="221"/>
      <c r="G23" s="221"/>
      <c r="H23" s="222"/>
      <c r="I23" s="223"/>
    </row>
    <row r="24" spans="1:9" ht="24" customHeight="1" x14ac:dyDescent="0.2">
      <c r="A24" s="218">
        <v>10</v>
      </c>
      <c r="B24" s="219" t="s">
        <v>158</v>
      </c>
      <c r="C24" s="220" t="s">
        <v>159</v>
      </c>
      <c r="D24" s="221"/>
      <c r="E24" s="221"/>
      <c r="F24" s="221"/>
      <c r="G24" s="221"/>
      <c r="H24" s="222"/>
      <c r="I24" s="223"/>
    </row>
    <row r="25" spans="1:9" ht="24" customHeight="1" x14ac:dyDescent="0.2">
      <c r="A25" s="218">
        <v>11</v>
      </c>
      <c r="B25" s="219" t="s">
        <v>160</v>
      </c>
      <c r="C25" s="220" t="s">
        <v>161</v>
      </c>
      <c r="D25" s="221"/>
      <c r="E25" s="221"/>
      <c r="F25" s="221"/>
      <c r="G25" s="221"/>
      <c r="H25" s="222"/>
      <c r="I25" s="223"/>
    </row>
    <row r="26" spans="1:9" ht="24" customHeight="1" x14ac:dyDescent="0.2">
      <c r="A26" s="218">
        <v>12</v>
      </c>
      <c r="B26" s="219" t="s">
        <v>162</v>
      </c>
      <c r="C26" s="220" t="s">
        <v>163</v>
      </c>
      <c r="D26" s="221"/>
      <c r="E26" s="221"/>
      <c r="F26" s="221"/>
      <c r="G26" s="221"/>
      <c r="H26" s="222"/>
      <c r="I26" s="223"/>
    </row>
    <row r="27" spans="1:9" ht="24" customHeight="1" x14ac:dyDescent="0.2">
      <c r="A27" s="218">
        <v>13</v>
      </c>
      <c r="B27" s="219" t="s">
        <v>188</v>
      </c>
      <c r="C27" s="220" t="s">
        <v>189</v>
      </c>
      <c r="D27" s="221"/>
      <c r="E27" s="221"/>
      <c r="F27" s="221"/>
      <c r="G27" s="221"/>
      <c r="H27" s="222"/>
      <c r="I27" s="223"/>
    </row>
    <row r="28" spans="1:9" ht="24" customHeight="1" x14ac:dyDescent="0.2">
      <c r="A28" s="218">
        <v>14</v>
      </c>
      <c r="B28" s="219" t="s">
        <v>164</v>
      </c>
      <c r="C28" s="220" t="s">
        <v>165</v>
      </c>
      <c r="D28" s="221"/>
      <c r="E28" s="221"/>
      <c r="F28" s="221"/>
      <c r="G28" s="221"/>
      <c r="H28" s="222"/>
      <c r="I28" s="223"/>
    </row>
    <row r="29" spans="1:9" ht="24" customHeight="1" x14ac:dyDescent="0.2">
      <c r="A29" s="218">
        <v>15</v>
      </c>
      <c r="B29" s="219" t="s">
        <v>166</v>
      </c>
      <c r="C29" s="220" t="s">
        <v>167</v>
      </c>
      <c r="D29" s="221"/>
      <c r="E29" s="221"/>
      <c r="F29" s="221"/>
      <c r="G29" s="221"/>
      <c r="H29" s="222"/>
      <c r="I29" s="223"/>
    </row>
    <row r="30" spans="1:9" ht="24" customHeight="1" x14ac:dyDescent="0.2">
      <c r="A30" s="218">
        <v>16</v>
      </c>
      <c r="B30" s="219" t="s">
        <v>190</v>
      </c>
      <c r="C30" s="220" t="s">
        <v>143</v>
      </c>
      <c r="D30" s="221"/>
      <c r="E30" s="221"/>
      <c r="F30" s="221"/>
      <c r="G30" s="221"/>
      <c r="H30" s="222"/>
      <c r="I30" s="223"/>
    </row>
    <row r="31" spans="1:9" ht="24" customHeight="1" x14ac:dyDescent="0.2">
      <c r="A31" s="218">
        <v>17</v>
      </c>
      <c r="B31" s="219" t="s">
        <v>168</v>
      </c>
      <c r="C31" s="220" t="s">
        <v>169</v>
      </c>
      <c r="D31" s="221"/>
      <c r="E31" s="221"/>
      <c r="F31" s="221"/>
      <c r="G31" s="221"/>
      <c r="H31" s="222"/>
      <c r="I31" s="223"/>
    </row>
    <row r="32" spans="1:9" ht="24" customHeight="1" x14ac:dyDescent="0.2">
      <c r="A32" s="218">
        <v>18</v>
      </c>
      <c r="B32" s="219" t="s">
        <v>191</v>
      </c>
      <c r="C32" s="220" t="s">
        <v>192</v>
      </c>
      <c r="D32" s="221"/>
      <c r="E32" s="221"/>
      <c r="F32" s="221"/>
      <c r="G32" s="221"/>
      <c r="H32" s="222"/>
      <c r="I32" s="223"/>
    </row>
    <row r="33" spans="1:9" ht="24" customHeight="1" x14ac:dyDescent="0.2">
      <c r="A33" s="218">
        <v>19</v>
      </c>
      <c r="B33" s="219" t="s">
        <v>193</v>
      </c>
      <c r="C33" s="220" t="s">
        <v>194</v>
      </c>
      <c r="D33" s="221"/>
      <c r="E33" s="221"/>
      <c r="F33" s="221"/>
      <c r="G33" s="221"/>
      <c r="H33" s="222"/>
      <c r="I33" s="223"/>
    </row>
    <row r="34" spans="1:9" ht="24" customHeight="1" x14ac:dyDescent="0.2">
      <c r="A34" s="218">
        <v>20</v>
      </c>
      <c r="B34" s="219" t="s">
        <v>178</v>
      </c>
      <c r="C34" s="220" t="s">
        <v>179</v>
      </c>
      <c r="D34" s="221"/>
      <c r="E34" s="221"/>
      <c r="F34" s="221"/>
      <c r="G34" s="221"/>
      <c r="H34" s="222"/>
      <c r="I34" s="223"/>
    </row>
    <row r="35" spans="1:9" ht="24" customHeight="1" x14ac:dyDescent="0.2">
      <c r="A35" s="218">
        <v>21</v>
      </c>
      <c r="B35" s="219" t="s">
        <v>170</v>
      </c>
      <c r="C35" s="220" t="s">
        <v>171</v>
      </c>
      <c r="D35" s="221"/>
      <c r="E35" s="221"/>
      <c r="F35" s="221"/>
      <c r="G35" s="221"/>
      <c r="H35" s="222"/>
      <c r="I35" s="223"/>
    </row>
    <row r="36" spans="1:9" ht="24" customHeight="1" x14ac:dyDescent="0.2">
      <c r="A36" s="218">
        <v>22</v>
      </c>
      <c r="B36" s="219"/>
      <c r="C36" s="220"/>
      <c r="D36" s="221"/>
      <c r="E36" s="221"/>
      <c r="F36" s="221"/>
      <c r="G36" s="221"/>
      <c r="H36" s="222"/>
      <c r="I36" s="223"/>
    </row>
    <row r="37" spans="1:9" ht="24" customHeight="1" x14ac:dyDescent="0.2">
      <c r="A37" s="218">
        <v>23</v>
      </c>
      <c r="B37" s="219"/>
      <c r="C37" s="220"/>
      <c r="D37" s="221"/>
      <c r="E37" s="221"/>
      <c r="F37" s="221"/>
      <c r="G37" s="221"/>
      <c r="H37" s="222"/>
      <c r="I37" s="223"/>
    </row>
    <row r="38" spans="1:9" ht="24" customHeight="1" x14ac:dyDescent="0.2">
      <c r="A38" s="225">
        <v>24</v>
      </c>
      <c r="B38" s="234"/>
      <c r="C38" s="235"/>
      <c r="D38" s="236"/>
      <c r="E38" s="236"/>
      <c r="F38" s="236"/>
      <c r="G38" s="236"/>
      <c r="H38" s="137"/>
      <c r="I38" s="138"/>
    </row>
    <row r="39" spans="1:9" ht="24" customHeight="1" thickBot="1" x14ac:dyDescent="0.25">
      <c r="A39" s="225">
        <v>25</v>
      </c>
      <c r="B39" s="226"/>
      <c r="C39" s="227"/>
      <c r="D39" s="228"/>
      <c r="E39" s="228"/>
      <c r="F39" s="228"/>
      <c r="G39" s="228"/>
      <c r="H39" s="137"/>
      <c r="I39" s="138"/>
    </row>
    <row r="40" spans="1:9" ht="24" customHeight="1" thickTop="1" x14ac:dyDescent="0.2">
      <c r="A40" s="1472"/>
      <c r="B40" s="1473"/>
      <c r="C40" s="1719"/>
      <c r="D40" s="1473" t="s">
        <v>201</v>
      </c>
      <c r="E40" s="1473"/>
      <c r="F40" s="1719"/>
      <c r="G40" s="1729"/>
      <c r="H40" s="1731"/>
      <c r="I40" s="130"/>
    </row>
    <row r="41" spans="1:9" ht="24" customHeight="1" thickBot="1" x14ac:dyDescent="0.25">
      <c r="A41" s="1474"/>
      <c r="B41" s="1475"/>
      <c r="C41" s="1720"/>
      <c r="D41" s="1475"/>
      <c r="E41" s="1475"/>
      <c r="F41" s="1720"/>
      <c r="G41" s="1730"/>
      <c r="H41" s="1732"/>
      <c r="I41" s="123"/>
    </row>
    <row r="42" spans="1:9" ht="15.75" thickTop="1" x14ac:dyDescent="0.2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9" x14ac:dyDescent="0.2">
      <c r="I43" s="201"/>
    </row>
    <row r="48" spans="1:9" x14ac:dyDescent="0.2">
      <c r="I48" s="201"/>
    </row>
  </sheetData>
  <mergeCells count="16">
    <mergeCell ref="A40:C40"/>
    <mergeCell ref="A41:C41"/>
    <mergeCell ref="A1:I1"/>
    <mergeCell ref="A2:I2"/>
    <mergeCell ref="A12:A14"/>
    <mergeCell ref="B12:B14"/>
    <mergeCell ref="C12:C14"/>
    <mergeCell ref="G12:H12"/>
    <mergeCell ref="D40:F41"/>
    <mergeCell ref="G40:G41"/>
    <mergeCell ref="H40:H41"/>
    <mergeCell ref="D4:I4"/>
    <mergeCell ref="D6:I6"/>
    <mergeCell ref="D8:I8"/>
    <mergeCell ref="D10:I10"/>
    <mergeCell ref="I12:I13"/>
  </mergeCells>
  <phoneticPr fontId="24" type="noConversion"/>
  <pageMargins left="0.75" right="0.69" top="0.7" bottom="0.79" header="0.5" footer="0.5"/>
  <pageSetup paperSize="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showGridLines="0" zoomScale="70" zoomScaleNormal="100" zoomScaleSheetLayoutView="78" workbookViewId="0">
      <selection activeCell="H21" sqref="H21"/>
    </sheetView>
  </sheetViews>
  <sheetFormatPr defaultRowHeight="12.75" x14ac:dyDescent="0.2"/>
  <cols>
    <col min="1" max="1" width="5.42578125" customWidth="1"/>
    <col min="2" max="2" width="21.28515625" customWidth="1"/>
    <col min="3" max="3" width="1.85546875" customWidth="1"/>
    <col min="4" max="4" width="35.7109375" customWidth="1"/>
    <col min="5" max="5" width="5.42578125" customWidth="1"/>
    <col min="6" max="6" width="13.7109375" customWidth="1"/>
    <col min="7" max="7" width="9.7109375" customWidth="1"/>
    <col min="10" max="10" width="2.140625" customWidth="1"/>
    <col min="11" max="11" width="6.85546875" customWidth="1"/>
    <col min="12" max="12" width="9.140625" hidden="1" customWidth="1"/>
    <col min="13" max="13" width="13.5703125" customWidth="1"/>
    <col min="14" max="14" width="8.42578125" customWidth="1"/>
    <col min="16" max="16" width="0" hidden="1" customWidth="1"/>
  </cols>
  <sheetData>
    <row r="1" spans="1:19" ht="30" x14ac:dyDescent="0.4">
      <c r="A1" s="1784" t="s">
        <v>214</v>
      </c>
      <c r="B1" s="1784"/>
      <c r="C1" s="1784"/>
      <c r="D1" s="1784"/>
      <c r="E1" s="1784"/>
      <c r="F1" s="1784"/>
      <c r="G1" s="1784"/>
      <c r="H1" s="1784"/>
      <c r="I1" s="1784"/>
      <c r="J1" s="1784"/>
      <c r="K1" s="1784"/>
      <c r="L1" s="1784"/>
      <c r="M1" s="1784"/>
      <c r="N1" s="1784"/>
      <c r="O1" s="1784"/>
    </row>
    <row r="2" spans="1:19" ht="15" x14ac:dyDescent="0.25">
      <c r="A2" s="1785" t="s">
        <v>215</v>
      </c>
      <c r="B2" s="1785"/>
      <c r="C2" s="1785"/>
      <c r="D2" s="1785"/>
      <c r="E2" s="1785"/>
      <c r="F2" s="1785"/>
      <c r="G2" s="1785"/>
      <c r="H2" s="1785"/>
      <c r="I2" s="1785"/>
      <c r="J2" s="1785"/>
      <c r="K2" s="1785"/>
      <c r="L2" s="1785"/>
      <c r="M2" s="1785"/>
      <c r="N2" s="1785"/>
      <c r="O2" s="1785"/>
    </row>
    <row r="3" spans="1:19" ht="15" x14ac:dyDescent="0.25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9" ht="15.75" x14ac:dyDescent="0.25">
      <c r="A4" s="306"/>
      <c r="B4" s="186" t="s">
        <v>216</v>
      </c>
      <c r="C4" s="186" t="s">
        <v>67</v>
      </c>
      <c r="D4" s="307" t="s">
        <v>213</v>
      </c>
      <c r="E4" s="306"/>
      <c r="G4" s="193" t="s">
        <v>66</v>
      </c>
      <c r="H4" s="193"/>
      <c r="I4" s="308"/>
      <c r="J4" s="308" t="s">
        <v>67</v>
      </c>
      <c r="K4" s="1805"/>
      <c r="L4" s="1805"/>
      <c r="M4" s="1805"/>
      <c r="N4" s="1805"/>
      <c r="O4" s="1805"/>
    </row>
    <row r="5" spans="1:19" ht="15.75" x14ac:dyDescent="0.25">
      <c r="A5" s="306"/>
      <c r="B5" s="186" t="s">
        <v>218</v>
      </c>
      <c r="C5" s="186" t="s">
        <v>67</v>
      </c>
      <c r="D5" s="186" t="s">
        <v>219</v>
      </c>
      <c r="E5" s="306"/>
      <c r="G5" s="193" t="s">
        <v>220</v>
      </c>
      <c r="H5" s="193"/>
      <c r="I5" s="308"/>
      <c r="J5" s="308" t="s">
        <v>67</v>
      </c>
      <c r="K5" s="1805" t="s">
        <v>211</v>
      </c>
      <c r="L5" s="1805"/>
      <c r="M5" s="1805"/>
      <c r="N5" s="1805"/>
      <c r="O5" s="1805"/>
    </row>
    <row r="6" spans="1:19" ht="15.75" x14ac:dyDescent="0.25">
      <c r="A6" s="306"/>
      <c r="C6" s="186"/>
      <c r="D6" s="186"/>
      <c r="E6" s="306"/>
      <c r="G6" s="193" t="s">
        <v>221</v>
      </c>
      <c r="H6" s="193"/>
      <c r="I6" s="308"/>
      <c r="J6" s="308" t="s">
        <v>67</v>
      </c>
      <c r="K6" s="1805" t="s">
        <v>212</v>
      </c>
      <c r="L6" s="1805"/>
      <c r="M6" s="1805"/>
      <c r="N6" s="1805"/>
      <c r="O6" s="1805"/>
    </row>
    <row r="7" spans="1:19" ht="15.75" x14ac:dyDescent="0.25">
      <c r="A7" s="306"/>
      <c r="B7" s="309" t="s">
        <v>50</v>
      </c>
      <c r="C7" s="186"/>
      <c r="D7" s="186"/>
      <c r="E7" s="306"/>
      <c r="G7" s="193" t="s">
        <v>56</v>
      </c>
      <c r="H7" s="193"/>
      <c r="I7" s="308"/>
      <c r="J7" s="308" t="s">
        <v>67</v>
      </c>
      <c r="K7" s="1806" t="str">
        <f ca="1">YEAR(NOW())-1&amp;"/ "&amp;YEAR(NOW())</f>
        <v>2016/ 2017</v>
      </c>
      <c r="L7" s="1806"/>
      <c r="M7" s="1806"/>
      <c r="N7" s="1806"/>
      <c r="O7" s="1806"/>
    </row>
    <row r="8" spans="1:19" ht="15.75" x14ac:dyDescent="0.25">
      <c r="A8" s="306"/>
      <c r="B8" s="309" t="s">
        <v>76</v>
      </c>
      <c r="C8" s="306"/>
      <c r="D8" s="306"/>
      <c r="E8" s="306"/>
      <c r="G8" s="193" t="s">
        <v>222</v>
      </c>
      <c r="H8" s="193"/>
      <c r="I8" s="308"/>
      <c r="J8" s="308" t="s">
        <v>67</v>
      </c>
      <c r="K8" s="1805"/>
      <c r="L8" s="1805"/>
      <c r="M8" s="1805"/>
      <c r="N8" s="1805"/>
      <c r="O8" s="1805"/>
    </row>
    <row r="9" spans="1:19" ht="15" thickBot="1" x14ac:dyDescent="0.25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</row>
    <row r="10" spans="1:19" ht="15.75" customHeight="1" x14ac:dyDescent="0.25">
      <c r="A10" s="1791" t="s">
        <v>49</v>
      </c>
      <c r="B10" s="1788" t="s">
        <v>41</v>
      </c>
      <c r="C10" s="1788" t="s">
        <v>70</v>
      </c>
      <c r="D10" s="1788"/>
      <c r="E10" s="1802" t="s">
        <v>153</v>
      </c>
      <c r="F10" s="1786" t="s">
        <v>72</v>
      </c>
      <c r="G10" s="1786"/>
      <c r="H10" s="1787"/>
      <c r="I10" s="1770" t="s">
        <v>223</v>
      </c>
      <c r="J10" s="1773" t="s">
        <v>224</v>
      </c>
      <c r="K10" s="1774"/>
      <c r="L10" s="310"/>
      <c r="M10" s="1770" t="s">
        <v>225</v>
      </c>
      <c r="N10" s="1770" t="s">
        <v>84</v>
      </c>
      <c r="O10" s="1781" t="s">
        <v>256</v>
      </c>
    </row>
    <row r="11" spans="1:19" ht="15" customHeight="1" x14ac:dyDescent="0.2">
      <c r="A11" s="1792"/>
      <c r="B11" s="1789"/>
      <c r="C11" s="1789"/>
      <c r="D11" s="1789"/>
      <c r="E11" s="1803"/>
      <c r="F11" s="1799" t="s">
        <v>226</v>
      </c>
      <c r="G11" s="1796" t="s">
        <v>227</v>
      </c>
      <c r="H11" s="1794" t="s">
        <v>228</v>
      </c>
      <c r="I11" s="1771"/>
      <c r="J11" s="1775"/>
      <c r="K11" s="1776"/>
      <c r="L11" s="311"/>
      <c r="M11" s="1771"/>
      <c r="N11" s="1771"/>
      <c r="O11" s="1782"/>
    </row>
    <row r="12" spans="1:19" ht="15" x14ac:dyDescent="0.2">
      <c r="A12" s="1792"/>
      <c r="B12" s="1789"/>
      <c r="C12" s="1789"/>
      <c r="D12" s="1789"/>
      <c r="E12" s="1803"/>
      <c r="F12" s="1800"/>
      <c r="G12" s="1797"/>
      <c r="H12" s="1795"/>
      <c r="I12" s="1771"/>
      <c r="J12" s="1775"/>
      <c r="K12" s="1776"/>
      <c r="L12" s="311"/>
      <c r="M12" s="1771"/>
      <c r="N12" s="1771"/>
      <c r="O12" s="1782"/>
      <c r="R12" s="1769"/>
      <c r="S12" s="1769"/>
    </row>
    <row r="13" spans="1:19" ht="15.75" thickBot="1" x14ac:dyDescent="0.25">
      <c r="A13" s="1793"/>
      <c r="B13" s="1790"/>
      <c r="C13" s="1790"/>
      <c r="D13" s="1790"/>
      <c r="E13" s="1804"/>
      <c r="F13" s="1801"/>
      <c r="G13" s="1798"/>
      <c r="H13" s="1772"/>
      <c r="I13" s="1772"/>
      <c r="J13" s="1777"/>
      <c r="K13" s="1778"/>
      <c r="L13" s="312"/>
      <c r="M13" s="1772"/>
      <c r="N13" s="1772"/>
      <c r="O13" s="1783"/>
      <c r="R13" s="1769"/>
      <c r="S13" s="1769"/>
    </row>
    <row r="14" spans="1:19" ht="21" customHeight="1" x14ac:dyDescent="0.2">
      <c r="A14" s="313">
        <v>1</v>
      </c>
      <c r="B14" s="314"/>
      <c r="C14" s="315"/>
      <c r="D14" s="316"/>
      <c r="E14" s="317"/>
      <c r="F14" s="318"/>
      <c r="G14" s="314"/>
      <c r="H14" s="314"/>
      <c r="I14" s="319" t="str">
        <f t="shared" ref="I14:I43" si="0">IF(D14="","",0.3*F14+0.3*G14+0.4*H14)</f>
        <v/>
      </c>
      <c r="J14" s="1779" t="str">
        <f t="shared" ref="J14:J43" si="1">IF(D14="","",IF(I14&gt;=81,"A",IF(I14&gt;=76,"A-",IF(I14&gt;=72,"B+",IF(I14&gt;=68,"B",IF(I14&gt;=64,"B-",IF(I14&gt;=60,"C+",IF(I14&gt;=56,"C",L14))))))))</f>
        <v/>
      </c>
      <c r="K14" s="1780"/>
      <c r="L14" s="319" t="str">
        <f t="shared" ref="L14:L43" si="2">IF(I14&gt;=41,"D","E")</f>
        <v>D</v>
      </c>
      <c r="M14" s="320"/>
      <c r="N14" s="321" t="str">
        <f t="shared" ref="N14:N43" si="3">IF(I14&gt;=M14,I14,M14)</f>
        <v/>
      </c>
      <c r="O14" s="322" t="str">
        <f t="shared" ref="O14:O43" si="4">IF(D14="","",IF(N14&gt;=81,"A",IF(N14&gt;=76,"A-",IF(N14&gt;=72,"B+",IF(N14&gt;=68,"B",IF(N14&gt;=64,"B-",IF(N14&gt;=60,"C+",IF(N14&gt;=56,"C",P14))))))))</f>
        <v/>
      </c>
      <c r="P14" t="str">
        <f t="shared" ref="P14:P43" si="5">IF(N14&gt;=41,"D","E")</f>
        <v>D</v>
      </c>
      <c r="R14" s="323"/>
      <c r="S14" s="323"/>
    </row>
    <row r="15" spans="1:19" ht="21" customHeight="1" x14ac:dyDescent="0.2">
      <c r="A15" s="324">
        <v>2</v>
      </c>
      <c r="B15" s="325"/>
      <c r="C15" s="326"/>
      <c r="D15" s="327"/>
      <c r="E15" s="328"/>
      <c r="F15" s="329"/>
      <c r="G15" s="325"/>
      <c r="H15" s="325"/>
      <c r="I15" s="330" t="str">
        <f t="shared" si="0"/>
        <v/>
      </c>
      <c r="J15" s="1737" t="str">
        <f t="shared" si="1"/>
        <v/>
      </c>
      <c r="K15" s="1738"/>
      <c r="L15" s="330" t="str">
        <f t="shared" si="2"/>
        <v>D</v>
      </c>
      <c r="M15" s="331"/>
      <c r="N15" s="332" t="str">
        <f t="shared" si="3"/>
        <v/>
      </c>
      <c r="O15" s="333" t="str">
        <f t="shared" si="4"/>
        <v/>
      </c>
      <c r="P15" t="str">
        <f t="shared" si="5"/>
        <v>D</v>
      </c>
      <c r="R15" s="323"/>
      <c r="S15" s="323"/>
    </row>
    <row r="16" spans="1:19" ht="21" customHeight="1" x14ac:dyDescent="0.2">
      <c r="A16" s="324">
        <v>3</v>
      </c>
      <c r="B16" s="325"/>
      <c r="C16" s="326"/>
      <c r="D16" s="327"/>
      <c r="E16" s="328"/>
      <c r="F16" s="329"/>
      <c r="G16" s="325"/>
      <c r="H16" s="325"/>
      <c r="I16" s="334" t="str">
        <f t="shared" si="0"/>
        <v/>
      </c>
      <c r="J16" s="1737" t="str">
        <f t="shared" si="1"/>
        <v/>
      </c>
      <c r="K16" s="1738"/>
      <c r="L16" s="334" t="str">
        <f t="shared" si="2"/>
        <v>D</v>
      </c>
      <c r="M16" s="331"/>
      <c r="N16" s="332" t="str">
        <f t="shared" si="3"/>
        <v/>
      </c>
      <c r="O16" s="333" t="str">
        <f t="shared" si="4"/>
        <v/>
      </c>
      <c r="P16" t="str">
        <f t="shared" si="5"/>
        <v>D</v>
      </c>
      <c r="R16" s="323"/>
      <c r="S16" s="323"/>
    </row>
    <row r="17" spans="1:19" ht="21" customHeight="1" x14ac:dyDescent="0.2">
      <c r="A17" s="324">
        <v>4</v>
      </c>
      <c r="B17" s="325"/>
      <c r="C17" s="326"/>
      <c r="D17" s="327"/>
      <c r="E17" s="335"/>
      <c r="F17" s="329"/>
      <c r="G17" s="325"/>
      <c r="H17" s="325"/>
      <c r="I17" s="334" t="str">
        <f t="shared" si="0"/>
        <v/>
      </c>
      <c r="J17" s="1737" t="str">
        <f t="shared" si="1"/>
        <v/>
      </c>
      <c r="K17" s="1738"/>
      <c r="L17" s="334" t="str">
        <f t="shared" si="2"/>
        <v>D</v>
      </c>
      <c r="M17" s="331"/>
      <c r="N17" s="332" t="str">
        <f t="shared" si="3"/>
        <v/>
      </c>
      <c r="O17" s="333" t="str">
        <f t="shared" si="4"/>
        <v/>
      </c>
      <c r="P17" t="str">
        <f t="shared" si="5"/>
        <v>D</v>
      </c>
      <c r="R17" s="323"/>
      <c r="S17" s="323"/>
    </row>
    <row r="18" spans="1:19" ht="21" customHeight="1" x14ac:dyDescent="0.2">
      <c r="A18" s="324">
        <v>5</v>
      </c>
      <c r="B18" s="325"/>
      <c r="C18" s="326"/>
      <c r="D18" s="327"/>
      <c r="E18" s="335"/>
      <c r="F18" s="329"/>
      <c r="G18" s="325"/>
      <c r="H18" s="325"/>
      <c r="I18" s="334" t="str">
        <f t="shared" si="0"/>
        <v/>
      </c>
      <c r="J18" s="1737" t="str">
        <f t="shared" si="1"/>
        <v/>
      </c>
      <c r="K18" s="1738"/>
      <c r="L18" s="334" t="str">
        <f t="shared" si="2"/>
        <v>D</v>
      </c>
      <c r="M18" s="331"/>
      <c r="N18" s="332" t="str">
        <f t="shared" si="3"/>
        <v/>
      </c>
      <c r="O18" s="333" t="str">
        <f t="shared" si="4"/>
        <v/>
      </c>
      <c r="P18" t="str">
        <f t="shared" si="5"/>
        <v>D</v>
      </c>
      <c r="R18" s="323"/>
      <c r="S18" s="323"/>
    </row>
    <row r="19" spans="1:19" ht="21" customHeight="1" x14ac:dyDescent="0.2">
      <c r="A19" s="324">
        <v>6</v>
      </c>
      <c r="B19" s="325"/>
      <c r="C19" s="326"/>
      <c r="D19" s="327"/>
      <c r="E19" s="335"/>
      <c r="F19" s="329"/>
      <c r="G19" s="325"/>
      <c r="H19" s="325"/>
      <c r="I19" s="334" t="str">
        <f t="shared" si="0"/>
        <v/>
      </c>
      <c r="J19" s="1737" t="str">
        <f t="shared" si="1"/>
        <v/>
      </c>
      <c r="K19" s="1738"/>
      <c r="L19" s="334" t="str">
        <f t="shared" si="2"/>
        <v>D</v>
      </c>
      <c r="M19" s="331"/>
      <c r="N19" s="332" t="str">
        <f t="shared" si="3"/>
        <v/>
      </c>
      <c r="O19" s="333" t="str">
        <f t="shared" si="4"/>
        <v/>
      </c>
      <c r="P19" t="str">
        <f t="shared" si="5"/>
        <v>D</v>
      </c>
      <c r="R19" s="323"/>
      <c r="S19" s="323"/>
    </row>
    <row r="20" spans="1:19" ht="21" customHeight="1" x14ac:dyDescent="0.2">
      <c r="A20" s="324">
        <v>7</v>
      </c>
      <c r="B20" s="325"/>
      <c r="C20" s="326"/>
      <c r="D20" s="327"/>
      <c r="E20" s="335"/>
      <c r="F20" s="329"/>
      <c r="G20" s="325"/>
      <c r="H20" s="325"/>
      <c r="I20" s="334" t="str">
        <f t="shared" si="0"/>
        <v/>
      </c>
      <c r="J20" s="1737" t="str">
        <f t="shared" si="1"/>
        <v/>
      </c>
      <c r="K20" s="1738"/>
      <c r="L20" s="334" t="str">
        <f t="shared" si="2"/>
        <v>D</v>
      </c>
      <c r="M20" s="331"/>
      <c r="N20" s="332" t="str">
        <f t="shared" si="3"/>
        <v/>
      </c>
      <c r="O20" s="333" t="str">
        <f t="shared" si="4"/>
        <v/>
      </c>
      <c r="P20" t="str">
        <f t="shared" si="5"/>
        <v>D</v>
      </c>
      <c r="R20" s="323"/>
      <c r="S20" s="323"/>
    </row>
    <row r="21" spans="1:19" ht="21" customHeight="1" x14ac:dyDescent="0.2">
      <c r="A21" s="324">
        <v>8</v>
      </c>
      <c r="B21" s="325"/>
      <c r="C21" s="326"/>
      <c r="D21" s="327"/>
      <c r="E21" s="335"/>
      <c r="F21" s="329"/>
      <c r="G21" s="325"/>
      <c r="H21" s="325"/>
      <c r="I21" s="334" t="str">
        <f t="shared" si="0"/>
        <v/>
      </c>
      <c r="J21" s="1737" t="str">
        <f t="shared" si="1"/>
        <v/>
      </c>
      <c r="K21" s="1738"/>
      <c r="L21" s="334" t="str">
        <f t="shared" si="2"/>
        <v>D</v>
      </c>
      <c r="M21" s="331"/>
      <c r="N21" s="332" t="str">
        <f t="shared" si="3"/>
        <v/>
      </c>
      <c r="O21" s="333" t="str">
        <f t="shared" si="4"/>
        <v/>
      </c>
      <c r="P21" t="str">
        <f t="shared" si="5"/>
        <v>D</v>
      </c>
      <c r="R21" s="323"/>
      <c r="S21" s="323"/>
    </row>
    <row r="22" spans="1:19" ht="21" customHeight="1" x14ac:dyDescent="0.2">
      <c r="A22" s="336">
        <v>9</v>
      </c>
      <c r="B22" s="325"/>
      <c r="C22" s="326"/>
      <c r="D22" s="327"/>
      <c r="E22" s="335"/>
      <c r="F22" s="329"/>
      <c r="G22" s="325"/>
      <c r="H22" s="325"/>
      <c r="I22" s="334" t="str">
        <f t="shared" si="0"/>
        <v/>
      </c>
      <c r="J22" s="1737" t="str">
        <f t="shared" si="1"/>
        <v/>
      </c>
      <c r="K22" s="1738"/>
      <c r="L22" s="334" t="str">
        <f t="shared" si="2"/>
        <v>D</v>
      </c>
      <c r="M22" s="331"/>
      <c r="N22" s="332" t="str">
        <f t="shared" si="3"/>
        <v/>
      </c>
      <c r="O22" s="333" t="str">
        <f t="shared" si="4"/>
        <v/>
      </c>
      <c r="P22" t="str">
        <f t="shared" si="5"/>
        <v>D</v>
      </c>
      <c r="R22" s="323"/>
      <c r="S22" s="323"/>
    </row>
    <row r="23" spans="1:19" ht="21" customHeight="1" x14ac:dyDescent="0.2">
      <c r="A23" s="336">
        <v>10</v>
      </c>
      <c r="B23" s="325"/>
      <c r="C23" s="326"/>
      <c r="D23" s="327"/>
      <c r="E23" s="335"/>
      <c r="F23" s="329"/>
      <c r="G23" s="325"/>
      <c r="H23" s="325"/>
      <c r="I23" s="334" t="str">
        <f t="shared" si="0"/>
        <v/>
      </c>
      <c r="J23" s="1737" t="str">
        <f t="shared" si="1"/>
        <v/>
      </c>
      <c r="K23" s="1738"/>
      <c r="L23" s="334" t="str">
        <f t="shared" si="2"/>
        <v>D</v>
      </c>
      <c r="M23" s="331"/>
      <c r="N23" s="332" t="str">
        <f t="shared" si="3"/>
        <v/>
      </c>
      <c r="O23" s="333" t="str">
        <f t="shared" si="4"/>
        <v/>
      </c>
      <c r="P23" t="str">
        <f t="shared" si="5"/>
        <v>D</v>
      </c>
      <c r="R23" s="323"/>
      <c r="S23" s="323"/>
    </row>
    <row r="24" spans="1:19" ht="21" customHeight="1" x14ac:dyDescent="0.2">
      <c r="A24" s="324">
        <v>11</v>
      </c>
      <c r="B24" s="325"/>
      <c r="C24" s="326"/>
      <c r="D24" s="327"/>
      <c r="E24" s="335"/>
      <c r="F24" s="329"/>
      <c r="G24" s="325"/>
      <c r="H24" s="325"/>
      <c r="I24" s="334" t="str">
        <f t="shared" si="0"/>
        <v/>
      </c>
      <c r="J24" s="1737" t="str">
        <f t="shared" si="1"/>
        <v/>
      </c>
      <c r="K24" s="1738"/>
      <c r="L24" s="334" t="str">
        <f t="shared" si="2"/>
        <v>D</v>
      </c>
      <c r="M24" s="331"/>
      <c r="N24" s="332" t="str">
        <f t="shared" si="3"/>
        <v/>
      </c>
      <c r="O24" s="333" t="str">
        <f t="shared" si="4"/>
        <v/>
      </c>
      <c r="P24" t="str">
        <f t="shared" si="5"/>
        <v>D</v>
      </c>
    </row>
    <row r="25" spans="1:19" ht="21" customHeight="1" x14ac:dyDescent="0.2">
      <c r="A25" s="336">
        <v>12</v>
      </c>
      <c r="B25" s="325"/>
      <c r="C25" s="326"/>
      <c r="D25" s="327"/>
      <c r="E25" s="335"/>
      <c r="F25" s="329"/>
      <c r="G25" s="325"/>
      <c r="H25" s="325"/>
      <c r="I25" s="334" t="str">
        <f t="shared" si="0"/>
        <v/>
      </c>
      <c r="J25" s="1737" t="str">
        <f t="shared" si="1"/>
        <v/>
      </c>
      <c r="K25" s="1738"/>
      <c r="L25" s="334" t="str">
        <f t="shared" si="2"/>
        <v>D</v>
      </c>
      <c r="M25" s="331"/>
      <c r="N25" s="332" t="str">
        <f t="shared" si="3"/>
        <v/>
      </c>
      <c r="O25" s="333" t="str">
        <f t="shared" si="4"/>
        <v/>
      </c>
      <c r="P25" t="str">
        <f t="shared" si="5"/>
        <v>D</v>
      </c>
    </row>
    <row r="26" spans="1:19" ht="21" customHeight="1" x14ac:dyDescent="0.2">
      <c r="A26" s="324">
        <v>13</v>
      </c>
      <c r="B26" s="325"/>
      <c r="C26" s="326"/>
      <c r="D26" s="327"/>
      <c r="E26" s="335"/>
      <c r="F26" s="329"/>
      <c r="G26" s="325"/>
      <c r="H26" s="325"/>
      <c r="I26" s="334" t="str">
        <f t="shared" si="0"/>
        <v/>
      </c>
      <c r="J26" s="1737" t="str">
        <f t="shared" si="1"/>
        <v/>
      </c>
      <c r="K26" s="1738"/>
      <c r="L26" s="334" t="str">
        <f t="shared" si="2"/>
        <v>D</v>
      </c>
      <c r="M26" s="331"/>
      <c r="N26" s="332" t="str">
        <f t="shared" si="3"/>
        <v/>
      </c>
      <c r="O26" s="333" t="str">
        <f t="shared" si="4"/>
        <v/>
      </c>
      <c r="P26" t="str">
        <f t="shared" si="5"/>
        <v>D</v>
      </c>
    </row>
    <row r="27" spans="1:19" ht="21" customHeight="1" x14ac:dyDescent="0.2">
      <c r="A27" s="336">
        <v>14</v>
      </c>
      <c r="B27" s="325"/>
      <c r="C27" s="326"/>
      <c r="D27" s="327"/>
      <c r="E27" s="335"/>
      <c r="F27" s="329"/>
      <c r="G27" s="325"/>
      <c r="H27" s="325"/>
      <c r="I27" s="334" t="str">
        <f t="shared" si="0"/>
        <v/>
      </c>
      <c r="J27" s="1737" t="str">
        <f t="shared" si="1"/>
        <v/>
      </c>
      <c r="K27" s="1738"/>
      <c r="L27" s="334" t="str">
        <f t="shared" si="2"/>
        <v>D</v>
      </c>
      <c r="M27" s="331"/>
      <c r="N27" s="332" t="str">
        <f t="shared" si="3"/>
        <v/>
      </c>
      <c r="O27" s="333" t="str">
        <f t="shared" si="4"/>
        <v/>
      </c>
      <c r="P27" t="str">
        <f t="shared" si="5"/>
        <v>D</v>
      </c>
    </row>
    <row r="28" spans="1:19" ht="21" customHeight="1" x14ac:dyDescent="0.2">
      <c r="A28" s="336">
        <v>15</v>
      </c>
      <c r="B28" s="325"/>
      <c r="C28" s="326"/>
      <c r="D28" s="327"/>
      <c r="E28" s="335"/>
      <c r="F28" s="329"/>
      <c r="G28" s="325"/>
      <c r="H28" s="325"/>
      <c r="I28" s="334" t="str">
        <f t="shared" si="0"/>
        <v/>
      </c>
      <c r="J28" s="1737" t="str">
        <f t="shared" si="1"/>
        <v/>
      </c>
      <c r="K28" s="1738"/>
      <c r="L28" s="334" t="str">
        <f t="shared" si="2"/>
        <v>D</v>
      </c>
      <c r="M28" s="331"/>
      <c r="N28" s="332" t="str">
        <f t="shared" si="3"/>
        <v/>
      </c>
      <c r="O28" s="333" t="str">
        <f t="shared" si="4"/>
        <v/>
      </c>
      <c r="P28" t="str">
        <f t="shared" si="5"/>
        <v>D</v>
      </c>
    </row>
    <row r="29" spans="1:19" ht="21" customHeight="1" x14ac:dyDescent="0.2">
      <c r="A29" s="336">
        <v>16</v>
      </c>
      <c r="B29" s="325"/>
      <c r="C29" s="326"/>
      <c r="D29" s="327"/>
      <c r="E29" s="335"/>
      <c r="F29" s="329"/>
      <c r="G29" s="325"/>
      <c r="H29" s="325"/>
      <c r="I29" s="334" t="str">
        <f t="shared" si="0"/>
        <v/>
      </c>
      <c r="J29" s="1737" t="str">
        <f t="shared" si="1"/>
        <v/>
      </c>
      <c r="K29" s="1738"/>
      <c r="L29" s="334" t="str">
        <f t="shared" si="2"/>
        <v>D</v>
      </c>
      <c r="M29" s="331"/>
      <c r="N29" s="332" t="str">
        <f t="shared" si="3"/>
        <v/>
      </c>
      <c r="O29" s="333" t="str">
        <f t="shared" si="4"/>
        <v/>
      </c>
      <c r="P29" t="str">
        <f t="shared" si="5"/>
        <v>D</v>
      </c>
    </row>
    <row r="30" spans="1:19" ht="21" customHeight="1" x14ac:dyDescent="0.2">
      <c r="A30" s="324">
        <v>17</v>
      </c>
      <c r="B30" s="325"/>
      <c r="C30" s="326"/>
      <c r="D30" s="327"/>
      <c r="E30" s="335"/>
      <c r="F30" s="329"/>
      <c r="G30" s="325"/>
      <c r="H30" s="325"/>
      <c r="I30" s="334" t="str">
        <f t="shared" si="0"/>
        <v/>
      </c>
      <c r="J30" s="1737" t="str">
        <f t="shared" si="1"/>
        <v/>
      </c>
      <c r="K30" s="1738"/>
      <c r="L30" s="334" t="str">
        <f t="shared" si="2"/>
        <v>D</v>
      </c>
      <c r="M30" s="331"/>
      <c r="N30" s="332" t="str">
        <f t="shared" si="3"/>
        <v/>
      </c>
      <c r="O30" s="333" t="str">
        <f t="shared" si="4"/>
        <v/>
      </c>
      <c r="P30" t="str">
        <f t="shared" si="5"/>
        <v>D</v>
      </c>
    </row>
    <row r="31" spans="1:19" ht="21" customHeight="1" x14ac:dyDescent="0.2">
      <c r="A31" s="324">
        <v>18</v>
      </c>
      <c r="B31" s="325"/>
      <c r="C31" s="326"/>
      <c r="D31" s="327"/>
      <c r="E31" s="335"/>
      <c r="F31" s="329"/>
      <c r="G31" s="325"/>
      <c r="H31" s="325"/>
      <c r="I31" s="334" t="str">
        <f t="shared" si="0"/>
        <v/>
      </c>
      <c r="J31" s="1737" t="str">
        <f t="shared" si="1"/>
        <v/>
      </c>
      <c r="K31" s="1738"/>
      <c r="L31" s="334" t="str">
        <f t="shared" si="2"/>
        <v>D</v>
      </c>
      <c r="M31" s="331"/>
      <c r="N31" s="332" t="str">
        <f t="shared" si="3"/>
        <v/>
      </c>
      <c r="O31" s="333" t="str">
        <f t="shared" si="4"/>
        <v/>
      </c>
      <c r="P31" t="str">
        <f t="shared" si="5"/>
        <v>D</v>
      </c>
    </row>
    <row r="32" spans="1:19" ht="21" customHeight="1" x14ac:dyDescent="0.2">
      <c r="A32" s="324">
        <v>19</v>
      </c>
      <c r="B32" s="325"/>
      <c r="C32" s="326"/>
      <c r="D32" s="327"/>
      <c r="E32" s="335"/>
      <c r="F32" s="329"/>
      <c r="G32" s="325"/>
      <c r="H32" s="325"/>
      <c r="I32" s="334" t="str">
        <f t="shared" si="0"/>
        <v/>
      </c>
      <c r="J32" s="1737" t="str">
        <f t="shared" si="1"/>
        <v/>
      </c>
      <c r="K32" s="1738"/>
      <c r="L32" s="334" t="str">
        <f t="shared" si="2"/>
        <v>D</v>
      </c>
      <c r="M32" s="331"/>
      <c r="N32" s="332" t="str">
        <f t="shared" si="3"/>
        <v/>
      </c>
      <c r="O32" s="333" t="str">
        <f t="shared" si="4"/>
        <v/>
      </c>
      <c r="P32" t="str">
        <f t="shared" si="5"/>
        <v>D</v>
      </c>
    </row>
    <row r="33" spans="1:16" ht="21" customHeight="1" x14ac:dyDescent="0.2">
      <c r="A33" s="324">
        <v>20</v>
      </c>
      <c r="B33" s="325"/>
      <c r="C33" s="326"/>
      <c r="D33" s="327"/>
      <c r="E33" s="328"/>
      <c r="F33" s="329"/>
      <c r="G33" s="325"/>
      <c r="H33" s="325"/>
      <c r="I33" s="334" t="str">
        <f t="shared" si="0"/>
        <v/>
      </c>
      <c r="J33" s="1737" t="str">
        <f t="shared" si="1"/>
        <v/>
      </c>
      <c r="K33" s="1738"/>
      <c r="L33" s="334" t="str">
        <f t="shared" si="2"/>
        <v>D</v>
      </c>
      <c r="M33" s="331"/>
      <c r="N33" s="332" t="str">
        <f t="shared" si="3"/>
        <v/>
      </c>
      <c r="O33" s="333" t="str">
        <f t="shared" si="4"/>
        <v/>
      </c>
      <c r="P33" t="str">
        <f t="shared" si="5"/>
        <v>D</v>
      </c>
    </row>
    <row r="34" spans="1:16" ht="21" customHeight="1" x14ac:dyDescent="0.2">
      <c r="A34" s="324">
        <v>21</v>
      </c>
      <c r="B34" s="325"/>
      <c r="C34" s="326"/>
      <c r="D34" s="327"/>
      <c r="E34" s="328"/>
      <c r="F34" s="329"/>
      <c r="G34" s="325"/>
      <c r="H34" s="325"/>
      <c r="I34" s="334" t="str">
        <f t="shared" si="0"/>
        <v/>
      </c>
      <c r="J34" s="1737" t="str">
        <f t="shared" si="1"/>
        <v/>
      </c>
      <c r="K34" s="1738"/>
      <c r="L34" s="334" t="str">
        <f t="shared" si="2"/>
        <v>D</v>
      </c>
      <c r="M34" s="331"/>
      <c r="N34" s="332" t="str">
        <f t="shared" si="3"/>
        <v/>
      </c>
      <c r="O34" s="333" t="str">
        <f t="shared" si="4"/>
        <v/>
      </c>
      <c r="P34" t="str">
        <f t="shared" si="5"/>
        <v>D</v>
      </c>
    </row>
    <row r="35" spans="1:16" ht="21" customHeight="1" x14ac:dyDescent="0.2">
      <c r="A35" s="324">
        <v>22</v>
      </c>
      <c r="B35" s="325"/>
      <c r="C35" s="326"/>
      <c r="D35" s="327"/>
      <c r="E35" s="328"/>
      <c r="F35" s="329"/>
      <c r="G35" s="325"/>
      <c r="H35" s="325"/>
      <c r="I35" s="334" t="str">
        <f t="shared" si="0"/>
        <v/>
      </c>
      <c r="J35" s="1737" t="str">
        <f t="shared" si="1"/>
        <v/>
      </c>
      <c r="K35" s="1738"/>
      <c r="L35" s="334" t="str">
        <f t="shared" si="2"/>
        <v>D</v>
      </c>
      <c r="M35" s="331"/>
      <c r="N35" s="332" t="str">
        <f t="shared" si="3"/>
        <v/>
      </c>
      <c r="O35" s="333" t="str">
        <f t="shared" si="4"/>
        <v/>
      </c>
      <c r="P35" t="str">
        <f t="shared" si="5"/>
        <v>D</v>
      </c>
    </row>
    <row r="36" spans="1:16" ht="21" customHeight="1" x14ac:dyDescent="0.2">
      <c r="A36" s="324">
        <v>23</v>
      </c>
      <c r="B36" s="325"/>
      <c r="C36" s="326"/>
      <c r="D36" s="327"/>
      <c r="E36" s="328"/>
      <c r="F36" s="329"/>
      <c r="G36" s="325"/>
      <c r="H36" s="325"/>
      <c r="I36" s="334" t="str">
        <f t="shared" si="0"/>
        <v/>
      </c>
      <c r="J36" s="1737" t="str">
        <f t="shared" si="1"/>
        <v/>
      </c>
      <c r="K36" s="1738"/>
      <c r="L36" s="334" t="str">
        <f t="shared" si="2"/>
        <v>D</v>
      </c>
      <c r="M36" s="331"/>
      <c r="N36" s="332" t="str">
        <f t="shared" si="3"/>
        <v/>
      </c>
      <c r="O36" s="333" t="str">
        <f t="shared" si="4"/>
        <v/>
      </c>
      <c r="P36" t="str">
        <f t="shared" si="5"/>
        <v>D</v>
      </c>
    </row>
    <row r="37" spans="1:16" ht="21" customHeight="1" x14ac:dyDescent="0.2">
      <c r="A37" s="324">
        <v>24</v>
      </c>
      <c r="B37" s="325"/>
      <c r="C37" s="326"/>
      <c r="D37" s="327"/>
      <c r="E37" s="328"/>
      <c r="F37" s="329"/>
      <c r="G37" s="325"/>
      <c r="H37" s="325"/>
      <c r="I37" s="334" t="str">
        <f t="shared" si="0"/>
        <v/>
      </c>
      <c r="J37" s="1737" t="str">
        <f t="shared" si="1"/>
        <v/>
      </c>
      <c r="K37" s="1738"/>
      <c r="L37" s="334" t="str">
        <f t="shared" si="2"/>
        <v>D</v>
      </c>
      <c r="M37" s="331"/>
      <c r="N37" s="332" t="str">
        <f t="shared" si="3"/>
        <v/>
      </c>
      <c r="O37" s="333" t="str">
        <f t="shared" si="4"/>
        <v/>
      </c>
      <c r="P37" t="str">
        <f t="shared" si="5"/>
        <v>D</v>
      </c>
    </row>
    <row r="38" spans="1:16" ht="21" customHeight="1" x14ac:dyDescent="0.2">
      <c r="A38" s="324">
        <v>25</v>
      </c>
      <c r="B38" s="325"/>
      <c r="C38" s="326"/>
      <c r="D38" s="327"/>
      <c r="E38" s="328"/>
      <c r="F38" s="329"/>
      <c r="G38" s="325"/>
      <c r="H38" s="325"/>
      <c r="I38" s="334" t="str">
        <f t="shared" si="0"/>
        <v/>
      </c>
      <c r="J38" s="1737" t="str">
        <f t="shared" si="1"/>
        <v/>
      </c>
      <c r="K38" s="1738"/>
      <c r="L38" s="334" t="str">
        <f t="shared" si="2"/>
        <v>D</v>
      </c>
      <c r="M38" s="331"/>
      <c r="N38" s="332" t="str">
        <f t="shared" si="3"/>
        <v/>
      </c>
      <c r="O38" s="333" t="str">
        <f t="shared" si="4"/>
        <v/>
      </c>
      <c r="P38" t="str">
        <f t="shared" si="5"/>
        <v>D</v>
      </c>
    </row>
    <row r="39" spans="1:16" ht="21" customHeight="1" x14ac:dyDescent="0.2">
      <c r="A39" s="324">
        <v>26</v>
      </c>
      <c r="B39" s="325"/>
      <c r="C39" s="326"/>
      <c r="D39" s="327"/>
      <c r="E39" s="328"/>
      <c r="F39" s="329"/>
      <c r="G39" s="325"/>
      <c r="H39" s="325"/>
      <c r="I39" s="334" t="str">
        <f t="shared" si="0"/>
        <v/>
      </c>
      <c r="J39" s="1737" t="str">
        <f t="shared" si="1"/>
        <v/>
      </c>
      <c r="K39" s="1738"/>
      <c r="L39" s="334" t="str">
        <f t="shared" si="2"/>
        <v>D</v>
      </c>
      <c r="M39" s="331"/>
      <c r="N39" s="332" t="str">
        <f t="shared" si="3"/>
        <v/>
      </c>
      <c r="O39" s="333" t="str">
        <f t="shared" si="4"/>
        <v/>
      </c>
      <c r="P39" t="str">
        <f t="shared" si="5"/>
        <v>D</v>
      </c>
    </row>
    <row r="40" spans="1:16" ht="21" customHeight="1" x14ac:dyDescent="0.2">
      <c r="A40" s="324">
        <v>27</v>
      </c>
      <c r="B40" s="325"/>
      <c r="C40" s="326"/>
      <c r="D40" s="327"/>
      <c r="E40" s="328"/>
      <c r="F40" s="329"/>
      <c r="G40" s="325"/>
      <c r="H40" s="325"/>
      <c r="I40" s="334" t="str">
        <f t="shared" si="0"/>
        <v/>
      </c>
      <c r="J40" s="1737" t="str">
        <f t="shared" si="1"/>
        <v/>
      </c>
      <c r="K40" s="1738"/>
      <c r="L40" s="334" t="str">
        <f t="shared" si="2"/>
        <v>D</v>
      </c>
      <c r="M40" s="331"/>
      <c r="N40" s="332" t="str">
        <f t="shared" si="3"/>
        <v/>
      </c>
      <c r="O40" s="333" t="str">
        <f t="shared" si="4"/>
        <v/>
      </c>
      <c r="P40" t="str">
        <f t="shared" si="5"/>
        <v>D</v>
      </c>
    </row>
    <row r="41" spans="1:16" ht="21" customHeight="1" x14ac:dyDescent="0.2">
      <c r="A41" s="324">
        <v>28</v>
      </c>
      <c r="B41" s="325"/>
      <c r="C41" s="326"/>
      <c r="D41" s="327"/>
      <c r="E41" s="328"/>
      <c r="F41" s="329"/>
      <c r="G41" s="325"/>
      <c r="H41" s="325"/>
      <c r="I41" s="334" t="str">
        <f t="shared" si="0"/>
        <v/>
      </c>
      <c r="J41" s="1737" t="str">
        <f t="shared" si="1"/>
        <v/>
      </c>
      <c r="K41" s="1738"/>
      <c r="L41" s="334" t="str">
        <f t="shared" si="2"/>
        <v>D</v>
      </c>
      <c r="M41" s="331"/>
      <c r="N41" s="332" t="str">
        <f t="shared" si="3"/>
        <v/>
      </c>
      <c r="O41" s="333" t="str">
        <f t="shared" si="4"/>
        <v/>
      </c>
      <c r="P41" t="str">
        <f t="shared" si="5"/>
        <v>D</v>
      </c>
    </row>
    <row r="42" spans="1:16" ht="21" customHeight="1" x14ac:dyDescent="0.2">
      <c r="A42" s="324">
        <v>29</v>
      </c>
      <c r="B42" s="325"/>
      <c r="C42" s="326"/>
      <c r="D42" s="327"/>
      <c r="E42" s="328"/>
      <c r="F42" s="329"/>
      <c r="G42" s="325"/>
      <c r="H42" s="325"/>
      <c r="I42" s="334" t="str">
        <f t="shared" si="0"/>
        <v/>
      </c>
      <c r="J42" s="1737" t="str">
        <f t="shared" si="1"/>
        <v/>
      </c>
      <c r="K42" s="1738"/>
      <c r="L42" s="334" t="str">
        <f t="shared" si="2"/>
        <v>D</v>
      </c>
      <c r="M42" s="331"/>
      <c r="N42" s="332" t="str">
        <f t="shared" si="3"/>
        <v/>
      </c>
      <c r="O42" s="333" t="str">
        <f t="shared" si="4"/>
        <v/>
      </c>
      <c r="P42" t="str">
        <f t="shared" si="5"/>
        <v>D</v>
      </c>
    </row>
    <row r="43" spans="1:16" ht="21" customHeight="1" thickBot="1" x14ac:dyDescent="0.25">
      <c r="A43" s="337">
        <v>30</v>
      </c>
      <c r="B43" s="338"/>
      <c r="C43" s="339"/>
      <c r="D43" s="340"/>
      <c r="E43" s="341"/>
      <c r="F43" s="342"/>
      <c r="G43" s="338"/>
      <c r="H43" s="338"/>
      <c r="I43" s="343" t="str">
        <f t="shared" si="0"/>
        <v/>
      </c>
      <c r="J43" s="1759" t="str">
        <f t="shared" si="1"/>
        <v/>
      </c>
      <c r="K43" s="1760"/>
      <c r="L43" s="343" t="str">
        <f t="shared" si="2"/>
        <v>D</v>
      </c>
      <c r="M43" s="344"/>
      <c r="N43" s="343" t="str">
        <f t="shared" si="3"/>
        <v/>
      </c>
      <c r="O43" s="333" t="str">
        <f t="shared" si="4"/>
        <v/>
      </c>
      <c r="P43" t="str">
        <f t="shared" si="5"/>
        <v>D</v>
      </c>
    </row>
    <row r="44" spans="1:16" ht="24.95" customHeight="1" thickBot="1" x14ac:dyDescent="0.25">
      <c r="A44" s="1766" t="s">
        <v>229</v>
      </c>
      <c r="B44" s="1767"/>
      <c r="C44" s="1767"/>
      <c r="D44" s="1767"/>
      <c r="E44" s="1768"/>
      <c r="F44" s="345" t="e">
        <f>AVERAGE(F14:F43)</f>
        <v>#DIV/0!</v>
      </c>
      <c r="G44" s="346" t="e">
        <f>AVERAGE(G14:G43)</f>
        <v>#DIV/0!</v>
      </c>
      <c r="H44" s="346" t="e">
        <f>AVERAGE(H14:H43)</f>
        <v>#DIV/0!</v>
      </c>
      <c r="I44" s="346" t="e">
        <f>AVERAGE(I14:I43)</f>
        <v>#DIV/0!</v>
      </c>
      <c r="J44" s="1761"/>
      <c r="K44" s="1762"/>
      <c r="L44" s="346"/>
      <c r="M44" s="346" t="e">
        <f>AVERAGE(M14:M43)</f>
        <v>#DIV/0!</v>
      </c>
      <c r="N44" s="346" t="e">
        <f>AVERAGE(N14:N43)</f>
        <v>#DIV/0!</v>
      </c>
      <c r="O44" s="347"/>
    </row>
    <row r="45" spans="1:16" ht="14.25" x14ac:dyDescent="0.2">
      <c r="A45" s="348"/>
      <c r="B45" s="349" t="s">
        <v>257</v>
      </c>
      <c r="C45" s="349"/>
      <c r="D45" s="306"/>
      <c r="E45" s="306"/>
      <c r="F45" s="306"/>
      <c r="G45" s="306"/>
      <c r="H45" s="306"/>
      <c r="I45" s="306"/>
      <c r="J45" s="306"/>
      <c r="K45" s="350"/>
      <c r="L45" s="350"/>
      <c r="M45" s="350"/>
      <c r="N45" s="350"/>
      <c r="O45" s="350"/>
    </row>
    <row r="46" spans="1:16" ht="15" thickBot="1" x14ac:dyDescent="0.25">
      <c r="A46" s="348"/>
      <c r="B46" s="306"/>
      <c r="C46" s="306"/>
      <c r="D46" s="306"/>
      <c r="E46" s="306"/>
      <c r="F46" s="306"/>
      <c r="G46" s="306"/>
      <c r="H46" s="306"/>
      <c r="I46" s="306"/>
      <c r="J46" s="306"/>
      <c r="K46" s="350"/>
      <c r="L46" s="350"/>
      <c r="M46" s="350"/>
      <c r="N46" s="350"/>
      <c r="O46" s="350"/>
    </row>
    <row r="47" spans="1:16" ht="15.75" x14ac:dyDescent="0.25">
      <c r="A47" s="306"/>
      <c r="B47" s="1746" t="s">
        <v>230</v>
      </c>
      <c r="C47" s="1747"/>
      <c r="D47" s="1748"/>
      <c r="E47" s="351"/>
      <c r="F47" s="193"/>
      <c r="G47" s="193"/>
      <c r="H47" s="193"/>
      <c r="I47" s="193"/>
      <c r="J47" s="193"/>
      <c r="K47" s="193"/>
      <c r="L47" s="193"/>
      <c r="M47" s="193"/>
      <c r="N47" s="193"/>
      <c r="O47" s="193"/>
    </row>
    <row r="48" spans="1:16" ht="16.5" thickBot="1" x14ac:dyDescent="0.3">
      <c r="A48" s="306"/>
      <c r="B48" s="352" t="s">
        <v>72</v>
      </c>
      <c r="C48" s="1741" t="s">
        <v>231</v>
      </c>
      <c r="D48" s="1740"/>
      <c r="E48" s="286"/>
      <c r="F48" s="193"/>
      <c r="H48" s="193" t="s">
        <v>232</v>
      </c>
      <c r="I48" s="1765">
        <f ca="1">NOW()</f>
        <v>42992.932753587964</v>
      </c>
      <c r="J48" s="1765"/>
      <c r="K48" s="1765"/>
      <c r="L48" s="1765"/>
      <c r="M48" s="1765"/>
      <c r="N48" s="1765"/>
      <c r="O48" s="1765"/>
    </row>
    <row r="49" spans="1:15" ht="15" x14ac:dyDescent="0.2">
      <c r="A49" s="306"/>
      <c r="B49" s="353" t="s">
        <v>233</v>
      </c>
      <c r="C49" s="1742">
        <f>COUNTIF($O$14:$O$43,"A")</f>
        <v>0</v>
      </c>
      <c r="D49" s="1743"/>
      <c r="E49" s="354"/>
      <c r="F49" s="193"/>
      <c r="H49" s="193"/>
      <c r="I49" s="193"/>
      <c r="J49" s="193"/>
      <c r="K49" s="193"/>
      <c r="L49" s="193"/>
      <c r="M49" s="193"/>
      <c r="N49" s="193"/>
      <c r="O49" s="193"/>
    </row>
    <row r="50" spans="1:15" ht="15" x14ac:dyDescent="0.2">
      <c r="A50" s="306"/>
      <c r="B50" s="355" t="s">
        <v>234</v>
      </c>
      <c r="C50" s="1744">
        <f>COUNTIF($O$14:$O$43,"A-")</f>
        <v>0</v>
      </c>
      <c r="D50" s="1745"/>
      <c r="E50" s="354"/>
      <c r="F50" s="193"/>
      <c r="H50" s="193" t="s">
        <v>73</v>
      </c>
      <c r="I50" s="193"/>
      <c r="J50" s="193"/>
      <c r="K50" s="193"/>
      <c r="L50" s="193"/>
      <c r="M50" s="193"/>
      <c r="N50" s="193"/>
      <c r="O50" s="193"/>
    </row>
    <row r="51" spans="1:15" ht="15" x14ac:dyDescent="0.2">
      <c r="A51" s="306"/>
      <c r="B51" s="355" t="s">
        <v>235</v>
      </c>
      <c r="C51" s="1744">
        <f>COUNTIF($O$14:$O$43,"B+")</f>
        <v>0</v>
      </c>
      <c r="D51" s="1745"/>
      <c r="E51" s="354"/>
      <c r="F51" s="193"/>
      <c r="H51" s="193"/>
      <c r="I51" s="193"/>
      <c r="J51" s="193"/>
      <c r="K51" s="193"/>
      <c r="L51" s="193"/>
      <c r="M51" s="193"/>
      <c r="N51" s="193"/>
      <c r="O51" s="193"/>
    </row>
    <row r="52" spans="1:15" ht="15" x14ac:dyDescent="0.2">
      <c r="A52" s="306"/>
      <c r="B52" s="355" t="s">
        <v>236</v>
      </c>
      <c r="C52" s="1744">
        <f>COUNTIF($O$14:$O$43,"B")</f>
        <v>0</v>
      </c>
      <c r="D52" s="1745"/>
      <c r="E52" s="354"/>
      <c r="F52" s="193"/>
      <c r="H52" s="193"/>
      <c r="I52" s="193"/>
      <c r="J52" s="193"/>
      <c r="K52" s="193"/>
      <c r="L52" s="193"/>
      <c r="M52" s="193"/>
      <c r="N52" s="193"/>
      <c r="O52" s="193"/>
    </row>
    <row r="53" spans="1:15" ht="15" x14ac:dyDescent="0.2">
      <c r="A53" s="306"/>
      <c r="B53" s="355" t="s">
        <v>237</v>
      </c>
      <c r="C53" s="1744">
        <f>COUNTIF($O$14:$O$43,"B-")</f>
        <v>0</v>
      </c>
      <c r="D53" s="1745"/>
      <c r="E53" s="354"/>
      <c r="F53" s="193"/>
      <c r="H53" s="193"/>
      <c r="I53" s="193"/>
      <c r="J53" s="193"/>
      <c r="K53" s="193"/>
      <c r="L53" s="193"/>
      <c r="M53" s="193"/>
      <c r="N53" s="193"/>
      <c r="O53" s="193"/>
    </row>
    <row r="54" spans="1:15" ht="15" x14ac:dyDescent="0.2">
      <c r="A54" s="306"/>
      <c r="B54" s="355" t="s">
        <v>238</v>
      </c>
      <c r="C54" s="1744">
        <f>COUNTIF($O$14:$O$43,"C+")</f>
        <v>0</v>
      </c>
      <c r="D54" s="1745"/>
      <c r="E54" s="354"/>
      <c r="F54" s="193"/>
      <c r="H54" s="193"/>
      <c r="I54" s="193"/>
      <c r="J54" s="193"/>
      <c r="K54" s="193"/>
      <c r="L54" s="193"/>
      <c r="M54" s="193"/>
      <c r="N54" s="193"/>
      <c r="O54" s="193"/>
    </row>
    <row r="55" spans="1:15" ht="15" x14ac:dyDescent="0.2">
      <c r="A55" s="306"/>
      <c r="B55" s="355" t="s">
        <v>239</v>
      </c>
      <c r="C55" s="1744">
        <f>COUNTIF($O$14:$O$43,"C")</f>
        <v>0</v>
      </c>
      <c r="D55" s="1745"/>
      <c r="E55" s="354"/>
      <c r="F55" s="193"/>
      <c r="H55" s="193"/>
      <c r="I55" s="193"/>
      <c r="J55" s="193"/>
      <c r="K55" s="193"/>
      <c r="L55" s="193"/>
      <c r="M55" s="193"/>
      <c r="N55" s="193"/>
      <c r="O55" s="193"/>
    </row>
    <row r="56" spans="1:15" ht="15" x14ac:dyDescent="0.2">
      <c r="A56" s="306"/>
      <c r="B56" s="355" t="s">
        <v>240</v>
      </c>
      <c r="C56" s="1744">
        <f>COUNTIF($O$14:$O$43,"D")</f>
        <v>0</v>
      </c>
      <c r="D56" s="1745"/>
      <c r="E56" s="354"/>
      <c r="F56" s="193"/>
      <c r="H56" s="1752">
        <f>(K8)</f>
        <v>0</v>
      </c>
      <c r="I56" s="1752"/>
      <c r="J56" s="1752"/>
      <c r="K56" s="1752"/>
      <c r="L56" s="1752"/>
      <c r="M56" s="1752"/>
      <c r="N56" s="193"/>
      <c r="O56" s="193"/>
    </row>
    <row r="57" spans="1:15" ht="15" x14ac:dyDescent="0.2">
      <c r="A57" s="306"/>
      <c r="B57" s="355" t="s">
        <v>241</v>
      </c>
      <c r="C57" s="1744">
        <f>COUNTIF($O$14:$O$43,"E")</f>
        <v>0</v>
      </c>
      <c r="D57" s="1745"/>
      <c r="E57" s="354"/>
      <c r="F57" s="193"/>
      <c r="H57" s="1751" t="s">
        <v>210</v>
      </c>
      <c r="I57" s="1751"/>
      <c r="J57" s="1751"/>
      <c r="K57" s="1751"/>
      <c r="L57" s="1751"/>
      <c r="M57" s="1751"/>
      <c r="N57" s="193"/>
      <c r="O57" s="193"/>
    </row>
    <row r="58" spans="1:15" ht="15.75" thickBot="1" x14ac:dyDescent="0.25">
      <c r="A58" s="306"/>
      <c r="B58" s="356" t="s">
        <v>243</v>
      </c>
      <c r="C58" s="1763">
        <f>COUNTBLANK($O$14:$O$43)</f>
        <v>30</v>
      </c>
      <c r="D58" s="1764"/>
      <c r="E58" s="354"/>
      <c r="F58" s="193"/>
      <c r="G58" s="193"/>
      <c r="H58" s="193"/>
      <c r="I58" s="193"/>
      <c r="J58" s="193"/>
      <c r="K58" s="193"/>
      <c r="L58" s="357"/>
      <c r="M58" s="193"/>
      <c r="N58" s="193"/>
      <c r="O58" s="193"/>
    </row>
    <row r="59" spans="1:15" ht="15.75" thickBot="1" x14ac:dyDescent="0.25">
      <c r="A59" s="306"/>
      <c r="B59" s="358" t="s">
        <v>244</v>
      </c>
      <c r="C59" s="1749">
        <f>SUM(C49:C58)</f>
        <v>30</v>
      </c>
      <c r="D59" s="1750"/>
      <c r="E59" s="354"/>
      <c r="F59" s="193"/>
      <c r="G59" s="193"/>
      <c r="H59" s="193"/>
      <c r="I59" s="193"/>
      <c r="J59" s="193"/>
      <c r="K59" s="193"/>
      <c r="L59" s="357"/>
      <c r="M59" s="193"/>
      <c r="N59" s="193"/>
      <c r="O59" s="193"/>
    </row>
    <row r="60" spans="1:15" ht="15.75" thickBot="1" x14ac:dyDescent="0.25">
      <c r="A60" s="306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</row>
    <row r="61" spans="1:15" ht="15.75" x14ac:dyDescent="0.25">
      <c r="A61" s="306"/>
      <c r="B61" s="1746" t="s">
        <v>245</v>
      </c>
      <c r="C61" s="1747"/>
      <c r="D61" s="1748"/>
      <c r="E61" s="351"/>
      <c r="F61" s="193"/>
      <c r="G61" s="193"/>
      <c r="H61" s="193"/>
      <c r="I61" s="193"/>
      <c r="J61" s="193"/>
      <c r="K61" s="193"/>
      <c r="L61" s="193"/>
      <c r="M61" s="193"/>
      <c r="N61" s="193"/>
      <c r="O61" s="193"/>
    </row>
    <row r="62" spans="1:15" ht="16.5" thickBot="1" x14ac:dyDescent="0.3">
      <c r="A62" s="306"/>
      <c r="B62" s="359" t="s">
        <v>246</v>
      </c>
      <c r="C62" s="1739" t="s">
        <v>130</v>
      </c>
      <c r="D62" s="1740"/>
      <c r="E62" s="286"/>
      <c r="F62" s="193"/>
      <c r="G62" s="193"/>
      <c r="H62" s="193"/>
      <c r="I62" s="193"/>
      <c r="J62" s="193"/>
      <c r="K62" s="193"/>
      <c r="L62" s="193"/>
      <c r="M62" s="193"/>
      <c r="N62" s="193"/>
      <c r="O62" s="193"/>
    </row>
    <row r="63" spans="1:15" ht="15" x14ac:dyDescent="0.2">
      <c r="A63" s="306"/>
      <c r="B63" s="1757"/>
      <c r="C63" s="1753"/>
      <c r="D63" s="1754"/>
      <c r="E63" s="196"/>
      <c r="F63" s="193"/>
      <c r="G63" s="193"/>
      <c r="H63" s="193"/>
      <c r="I63" s="193"/>
      <c r="J63" s="193"/>
      <c r="K63" s="193"/>
      <c r="L63" s="193"/>
      <c r="M63" s="193"/>
      <c r="N63" s="193"/>
      <c r="O63" s="193"/>
    </row>
    <row r="64" spans="1:15" ht="15.75" thickBot="1" x14ac:dyDescent="0.25">
      <c r="A64" s="306"/>
      <c r="B64" s="1758"/>
      <c r="C64" s="1755"/>
      <c r="D64" s="1756"/>
      <c r="E64" s="196"/>
      <c r="F64" s="360"/>
      <c r="G64" s="193"/>
      <c r="H64" s="193"/>
      <c r="I64" s="193"/>
      <c r="J64" s="193"/>
      <c r="K64" s="193"/>
      <c r="L64" s="193"/>
      <c r="M64" s="193"/>
      <c r="N64" s="193"/>
      <c r="O64" s="193"/>
    </row>
    <row r="65" spans="1:15" ht="14.25" x14ac:dyDescent="0.2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</row>
  </sheetData>
  <sheetProtection password="C026" sheet="1" selectLockedCells="1"/>
  <mergeCells count="74">
    <mergeCell ref="A1:O1"/>
    <mergeCell ref="A2:O2"/>
    <mergeCell ref="F10:H10"/>
    <mergeCell ref="I10:I13"/>
    <mergeCell ref="B10:B13"/>
    <mergeCell ref="A10:A13"/>
    <mergeCell ref="H11:H13"/>
    <mergeCell ref="C10:D13"/>
    <mergeCell ref="G11:G13"/>
    <mergeCell ref="F11:F13"/>
    <mergeCell ref="E10:E13"/>
    <mergeCell ref="K4:O4"/>
    <mergeCell ref="K5:O5"/>
    <mergeCell ref="K6:O6"/>
    <mergeCell ref="K7:O7"/>
    <mergeCell ref="K8:O8"/>
    <mergeCell ref="S12:S13"/>
    <mergeCell ref="N10:N13"/>
    <mergeCell ref="J10:K13"/>
    <mergeCell ref="M10:M13"/>
    <mergeCell ref="J30:K30"/>
    <mergeCell ref="J17:K17"/>
    <mergeCell ref="J18:K18"/>
    <mergeCell ref="J26:K26"/>
    <mergeCell ref="J27:K27"/>
    <mergeCell ref="R12:R13"/>
    <mergeCell ref="J28:K28"/>
    <mergeCell ref="J29:K29"/>
    <mergeCell ref="J19:K19"/>
    <mergeCell ref="J14:K14"/>
    <mergeCell ref="O10:O13"/>
    <mergeCell ref="J24:K24"/>
    <mergeCell ref="C63:D64"/>
    <mergeCell ref="B63:B64"/>
    <mergeCell ref="J42:K42"/>
    <mergeCell ref="J43:K43"/>
    <mergeCell ref="J44:K44"/>
    <mergeCell ref="C58:D58"/>
    <mergeCell ref="C51:D51"/>
    <mergeCell ref="B61:D61"/>
    <mergeCell ref="C54:D54"/>
    <mergeCell ref="C55:D55"/>
    <mergeCell ref="C56:D56"/>
    <mergeCell ref="I48:O48"/>
    <mergeCell ref="A44:E44"/>
    <mergeCell ref="C50:D50"/>
    <mergeCell ref="J34:K34"/>
    <mergeCell ref="J35:K35"/>
    <mergeCell ref="J36:K36"/>
    <mergeCell ref="J37:K37"/>
    <mergeCell ref="J31:K31"/>
    <mergeCell ref="J32:K32"/>
    <mergeCell ref="J33:K33"/>
    <mergeCell ref="J25:K25"/>
    <mergeCell ref="J15:K15"/>
    <mergeCell ref="J16:K16"/>
    <mergeCell ref="J20:K20"/>
    <mergeCell ref="J22:K22"/>
    <mergeCell ref="J23:K23"/>
    <mergeCell ref="J21:K21"/>
    <mergeCell ref="J38:K38"/>
    <mergeCell ref="J39:K39"/>
    <mergeCell ref="C62:D62"/>
    <mergeCell ref="C48:D48"/>
    <mergeCell ref="C49:D49"/>
    <mergeCell ref="C52:D52"/>
    <mergeCell ref="C53:D53"/>
    <mergeCell ref="B47:D47"/>
    <mergeCell ref="C59:D59"/>
    <mergeCell ref="H57:M57"/>
    <mergeCell ref="C57:D57"/>
    <mergeCell ref="H56:M56"/>
    <mergeCell ref="J40:K40"/>
    <mergeCell ref="J41:K41"/>
  </mergeCells>
  <phoneticPr fontId="24" type="noConversion"/>
  <conditionalFormatting sqref="O14:O43">
    <cfRule type="expression" dxfId="2" priority="1" stopIfTrue="1">
      <formula>N14&lt;56</formula>
    </cfRule>
  </conditionalFormatting>
  <printOptions horizontalCentered="1"/>
  <pageMargins left="0" right="0" top="0.5" bottom="0" header="0" footer="0"/>
  <pageSetup paperSize="9" scale="66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showGridLines="0" topLeftCell="A22" zoomScale="70" zoomScaleNormal="100" zoomScaleSheetLayoutView="78" workbookViewId="0">
      <selection activeCell="K8" sqref="K8:P8"/>
    </sheetView>
  </sheetViews>
  <sheetFormatPr defaultRowHeight="12.75" x14ac:dyDescent="0.2"/>
  <cols>
    <col min="1" max="1" width="5.42578125" customWidth="1"/>
    <col min="2" max="2" width="21.28515625" customWidth="1"/>
    <col min="3" max="3" width="1.85546875" customWidth="1"/>
    <col min="4" max="4" width="35.7109375" customWidth="1"/>
    <col min="5" max="5" width="5.42578125" customWidth="1"/>
    <col min="6" max="6" width="13.7109375" customWidth="1"/>
    <col min="7" max="7" width="15.7109375" customWidth="1"/>
    <col min="8" max="8" width="13.7109375" customWidth="1"/>
    <col min="9" max="9" width="11.7109375" customWidth="1"/>
    <col min="11" max="11" width="2.140625" customWidth="1"/>
    <col min="12" max="12" width="6.85546875" customWidth="1"/>
    <col min="13" max="13" width="9.140625" hidden="1" customWidth="1"/>
    <col min="14" max="14" width="13.5703125" customWidth="1"/>
    <col min="15" max="15" width="8.42578125" customWidth="1"/>
    <col min="17" max="17" width="0" hidden="1" customWidth="1"/>
  </cols>
  <sheetData>
    <row r="1" spans="1:20" ht="30" x14ac:dyDescent="0.4">
      <c r="A1" s="1784" t="s">
        <v>214</v>
      </c>
      <c r="B1" s="1784"/>
      <c r="C1" s="1784"/>
      <c r="D1" s="1784"/>
      <c r="E1" s="1784"/>
      <c r="F1" s="1784"/>
      <c r="G1" s="1784"/>
      <c r="H1" s="1784"/>
      <c r="I1" s="1784"/>
      <c r="J1" s="1784"/>
      <c r="K1" s="1784"/>
      <c r="L1" s="1784"/>
      <c r="M1" s="1784"/>
      <c r="N1" s="1784"/>
      <c r="O1" s="1784"/>
      <c r="P1" s="1784"/>
    </row>
    <row r="2" spans="1:20" ht="15" x14ac:dyDescent="0.25">
      <c r="A2" s="1785" t="s">
        <v>247</v>
      </c>
      <c r="B2" s="1785"/>
      <c r="C2" s="1785"/>
      <c r="D2" s="1785"/>
      <c r="E2" s="1785"/>
      <c r="F2" s="1785"/>
      <c r="G2" s="1785"/>
      <c r="H2" s="1785"/>
      <c r="I2" s="1785"/>
      <c r="J2" s="1785"/>
      <c r="K2" s="1785"/>
      <c r="L2" s="1785"/>
      <c r="M2" s="1785"/>
      <c r="N2" s="1785"/>
      <c r="O2" s="1785"/>
      <c r="P2" s="1785"/>
    </row>
    <row r="3" spans="1:20" ht="15" x14ac:dyDescent="0.25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20" ht="15.75" x14ac:dyDescent="0.25">
      <c r="A4" s="306"/>
      <c r="B4" s="186" t="s">
        <v>216</v>
      </c>
      <c r="C4" s="186" t="s">
        <v>67</v>
      </c>
      <c r="D4" s="307" t="s">
        <v>217</v>
      </c>
      <c r="E4" s="306"/>
      <c r="G4" s="193" t="s">
        <v>66</v>
      </c>
      <c r="H4" s="193"/>
      <c r="I4" s="193"/>
      <c r="J4" s="308"/>
      <c r="K4" s="308" t="s">
        <v>67</v>
      </c>
      <c r="L4" s="1805"/>
      <c r="M4" s="1805"/>
      <c r="N4" s="1805"/>
      <c r="O4" s="1805"/>
      <c r="P4" s="1805"/>
    </row>
    <row r="5" spans="1:20" ht="15.75" x14ac:dyDescent="0.25">
      <c r="A5" s="306"/>
      <c r="B5" s="186" t="s">
        <v>218</v>
      </c>
      <c r="C5" s="186" t="s">
        <v>67</v>
      </c>
      <c r="D5" s="186" t="s">
        <v>219</v>
      </c>
      <c r="E5" s="306"/>
      <c r="G5" s="193" t="s">
        <v>220</v>
      </c>
      <c r="H5" s="193"/>
      <c r="I5" s="193"/>
      <c r="J5" s="308"/>
      <c r="K5" s="308" t="s">
        <v>67</v>
      </c>
      <c r="L5" s="1805"/>
      <c r="M5" s="1805"/>
      <c r="N5" s="1805"/>
      <c r="O5" s="1805"/>
      <c r="P5" s="1805"/>
    </row>
    <row r="6" spans="1:20" ht="15.75" x14ac:dyDescent="0.25">
      <c r="A6" s="306"/>
      <c r="C6" s="186"/>
      <c r="D6" s="186"/>
      <c r="E6" s="306"/>
      <c r="G6" s="193" t="s">
        <v>221</v>
      </c>
      <c r="H6" s="193"/>
      <c r="I6" s="193"/>
      <c r="J6" s="308"/>
      <c r="K6" s="308" t="s">
        <v>67</v>
      </c>
      <c r="L6" s="1805"/>
      <c r="M6" s="1805"/>
      <c r="N6" s="1805"/>
      <c r="O6" s="1805"/>
      <c r="P6" s="1805"/>
    </row>
    <row r="7" spans="1:20" ht="15.75" x14ac:dyDescent="0.25">
      <c r="A7" s="306"/>
      <c r="B7" s="309" t="s">
        <v>50</v>
      </c>
      <c r="C7" s="186"/>
      <c r="D7" s="186"/>
      <c r="E7" s="306"/>
      <c r="G7" s="193" t="s">
        <v>56</v>
      </c>
      <c r="H7" s="193"/>
      <c r="I7" s="193"/>
      <c r="J7" s="308"/>
      <c r="K7" s="308" t="s">
        <v>67</v>
      </c>
      <c r="L7" s="1806" t="str">
        <f ca="1">YEAR(NOW())-1&amp;"/ "&amp;YEAR(NOW())</f>
        <v>2016/ 2017</v>
      </c>
      <c r="M7" s="1806"/>
      <c r="N7" s="1806"/>
      <c r="O7" s="1806"/>
      <c r="P7" s="1806"/>
    </row>
    <row r="8" spans="1:20" ht="15.75" x14ac:dyDescent="0.25">
      <c r="A8" s="306"/>
      <c r="B8" s="309" t="s">
        <v>76</v>
      </c>
      <c r="C8" s="306"/>
      <c r="D8" s="306"/>
      <c r="E8" s="306"/>
      <c r="G8" s="193" t="s">
        <v>222</v>
      </c>
      <c r="H8" s="193"/>
      <c r="I8" s="193"/>
      <c r="J8" s="308"/>
      <c r="K8" s="308" t="s">
        <v>67</v>
      </c>
      <c r="L8" s="1805"/>
      <c r="M8" s="1805"/>
      <c r="N8" s="1805"/>
      <c r="O8" s="1805"/>
      <c r="P8" s="1805"/>
    </row>
    <row r="9" spans="1:20" ht="15" thickBot="1" x14ac:dyDescent="0.25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</row>
    <row r="10" spans="1:20" ht="15.75" customHeight="1" x14ac:dyDescent="0.25">
      <c r="A10" s="1791" t="s">
        <v>49</v>
      </c>
      <c r="B10" s="1788" t="s">
        <v>41</v>
      </c>
      <c r="C10" s="1788" t="s">
        <v>70</v>
      </c>
      <c r="D10" s="1788"/>
      <c r="E10" s="1802" t="s">
        <v>153</v>
      </c>
      <c r="F10" s="1786" t="s">
        <v>72</v>
      </c>
      <c r="G10" s="1786"/>
      <c r="H10" s="1746"/>
      <c r="I10" s="1787"/>
      <c r="J10" s="1770" t="s">
        <v>223</v>
      </c>
      <c r="K10" s="1773" t="s">
        <v>224</v>
      </c>
      <c r="L10" s="1774"/>
      <c r="M10" s="310"/>
      <c r="N10" s="1770" t="s">
        <v>225</v>
      </c>
      <c r="O10" s="1770" t="s">
        <v>84</v>
      </c>
      <c r="P10" s="1781" t="s">
        <v>256</v>
      </c>
    </row>
    <row r="11" spans="1:20" ht="15" customHeight="1" x14ac:dyDescent="0.2">
      <c r="A11" s="1792"/>
      <c r="B11" s="1789"/>
      <c r="C11" s="1789"/>
      <c r="D11" s="1789"/>
      <c r="E11" s="1803"/>
      <c r="F11" s="1799" t="s">
        <v>248</v>
      </c>
      <c r="G11" s="1796" t="s">
        <v>249</v>
      </c>
      <c r="H11" s="1794" t="s">
        <v>250</v>
      </c>
      <c r="I11" s="1794" t="s">
        <v>251</v>
      </c>
      <c r="J11" s="1771"/>
      <c r="K11" s="1775"/>
      <c r="L11" s="1776"/>
      <c r="M11" s="311"/>
      <c r="N11" s="1771"/>
      <c r="O11" s="1771"/>
      <c r="P11" s="1782"/>
    </row>
    <row r="12" spans="1:20" ht="15" x14ac:dyDescent="0.2">
      <c r="A12" s="1792"/>
      <c r="B12" s="1789"/>
      <c r="C12" s="1789"/>
      <c r="D12" s="1789"/>
      <c r="E12" s="1803"/>
      <c r="F12" s="1800"/>
      <c r="G12" s="1797"/>
      <c r="H12" s="1795"/>
      <c r="I12" s="1795"/>
      <c r="J12" s="1771"/>
      <c r="K12" s="1775"/>
      <c r="L12" s="1776"/>
      <c r="M12" s="311"/>
      <c r="N12" s="1771"/>
      <c r="O12" s="1771"/>
      <c r="P12" s="1782"/>
      <c r="S12" s="1769"/>
      <c r="T12" s="1769"/>
    </row>
    <row r="13" spans="1:20" ht="15.75" thickBot="1" x14ac:dyDescent="0.25">
      <c r="A13" s="1793"/>
      <c r="B13" s="1790"/>
      <c r="C13" s="1790"/>
      <c r="D13" s="1790"/>
      <c r="E13" s="1804"/>
      <c r="F13" s="1801"/>
      <c r="G13" s="1798"/>
      <c r="H13" s="1772"/>
      <c r="I13" s="1772"/>
      <c r="J13" s="1772"/>
      <c r="K13" s="1777"/>
      <c r="L13" s="1778"/>
      <c r="M13" s="312"/>
      <c r="N13" s="1772"/>
      <c r="O13" s="1772"/>
      <c r="P13" s="1783"/>
      <c r="S13" s="1769"/>
      <c r="T13" s="1769"/>
    </row>
    <row r="14" spans="1:20" ht="21" customHeight="1" x14ac:dyDescent="0.2">
      <c r="A14" s="313">
        <v>1</v>
      </c>
      <c r="B14" s="314"/>
      <c r="C14" s="315"/>
      <c r="D14" s="316"/>
      <c r="E14" s="317"/>
      <c r="F14" s="318"/>
      <c r="G14" s="314"/>
      <c r="H14" s="314"/>
      <c r="I14" s="314"/>
      <c r="J14" s="319" t="str">
        <f t="shared" ref="J14:J43" si="0">IF(D14="","",0.2*F14+0.2*G14+0.3*H14+0.3*I14)</f>
        <v/>
      </c>
      <c r="K14" s="1779" t="str">
        <f t="shared" ref="K14:K43" si="1">IF(D14="","",IF(J14&gt;=81,"A",IF(J14&gt;=76,"A-",IF(J14&gt;=72,"B+",IF(J14&gt;=68,"B",IF(J14&gt;=64,"B-",IF(J14&gt;=60,"C+",IF(J14&gt;=56,"C",M14))))))))</f>
        <v/>
      </c>
      <c r="L14" s="1780"/>
      <c r="M14" s="319" t="str">
        <f t="shared" ref="M14:M43" si="2">IF(J14&gt;=41,"D","E")</f>
        <v>D</v>
      </c>
      <c r="N14" s="320"/>
      <c r="O14" s="321" t="str">
        <f t="shared" ref="O14:O43" si="3">IF(J14&gt;=N14,J14,N14)</f>
        <v/>
      </c>
      <c r="P14" s="322" t="str">
        <f t="shared" ref="P14:P43" si="4">IF(D14="","",IF(O14&gt;=81,"A",IF(O14&gt;=76,"A-",IF(O14&gt;=72,"B+",IF(O14&gt;=68,"B",IF(O14&gt;=64,"B-",IF(O14&gt;=60,"C+",IF(O14&gt;=56,"C",Q14))))))))</f>
        <v/>
      </c>
      <c r="Q14" t="str">
        <f t="shared" ref="Q14:Q43" si="5">IF(O14&gt;=41,"D","E")</f>
        <v>D</v>
      </c>
      <c r="S14" s="323"/>
      <c r="T14" s="323"/>
    </row>
    <row r="15" spans="1:20" ht="21" customHeight="1" x14ac:dyDescent="0.2">
      <c r="A15" s="324">
        <v>2</v>
      </c>
      <c r="B15" s="325"/>
      <c r="C15" s="326"/>
      <c r="D15" s="327"/>
      <c r="E15" s="328"/>
      <c r="F15" s="329"/>
      <c r="G15" s="325"/>
      <c r="H15" s="325"/>
      <c r="I15" s="325"/>
      <c r="J15" s="330" t="str">
        <f t="shared" si="0"/>
        <v/>
      </c>
      <c r="K15" s="1737" t="str">
        <f t="shared" si="1"/>
        <v/>
      </c>
      <c r="L15" s="1738"/>
      <c r="M15" s="330" t="str">
        <f t="shared" si="2"/>
        <v>D</v>
      </c>
      <c r="N15" s="331"/>
      <c r="O15" s="332" t="str">
        <f t="shared" si="3"/>
        <v/>
      </c>
      <c r="P15" s="333" t="str">
        <f t="shared" si="4"/>
        <v/>
      </c>
      <c r="Q15" t="str">
        <f t="shared" si="5"/>
        <v>D</v>
      </c>
      <c r="S15" s="323"/>
      <c r="T15" s="323"/>
    </row>
    <row r="16" spans="1:20" ht="21" customHeight="1" x14ac:dyDescent="0.2">
      <c r="A16" s="324">
        <v>3</v>
      </c>
      <c r="B16" s="325"/>
      <c r="C16" s="326"/>
      <c r="D16" s="327"/>
      <c r="E16" s="328"/>
      <c r="F16" s="329"/>
      <c r="G16" s="325"/>
      <c r="H16" s="325"/>
      <c r="I16" s="325"/>
      <c r="J16" s="334" t="str">
        <f t="shared" si="0"/>
        <v/>
      </c>
      <c r="K16" s="1737" t="str">
        <f t="shared" si="1"/>
        <v/>
      </c>
      <c r="L16" s="1738"/>
      <c r="M16" s="334" t="str">
        <f t="shared" si="2"/>
        <v>D</v>
      </c>
      <c r="N16" s="331"/>
      <c r="O16" s="332" t="str">
        <f t="shared" si="3"/>
        <v/>
      </c>
      <c r="P16" s="333" t="str">
        <f t="shared" si="4"/>
        <v/>
      </c>
      <c r="Q16" t="str">
        <f t="shared" si="5"/>
        <v>D</v>
      </c>
      <c r="S16" s="323"/>
      <c r="T16" s="323"/>
    </row>
    <row r="17" spans="1:20" ht="21" customHeight="1" x14ac:dyDescent="0.2">
      <c r="A17" s="324">
        <v>4</v>
      </c>
      <c r="B17" s="325"/>
      <c r="C17" s="326"/>
      <c r="D17" s="327"/>
      <c r="E17" s="335"/>
      <c r="F17" s="329"/>
      <c r="G17" s="325"/>
      <c r="H17" s="325"/>
      <c r="I17" s="325"/>
      <c r="J17" s="334" t="str">
        <f t="shared" si="0"/>
        <v/>
      </c>
      <c r="K17" s="1737" t="str">
        <f t="shared" si="1"/>
        <v/>
      </c>
      <c r="L17" s="1738"/>
      <c r="M17" s="334" t="str">
        <f t="shared" si="2"/>
        <v>D</v>
      </c>
      <c r="N17" s="331"/>
      <c r="O17" s="332" t="str">
        <f t="shared" si="3"/>
        <v/>
      </c>
      <c r="P17" s="333" t="str">
        <f t="shared" si="4"/>
        <v/>
      </c>
      <c r="Q17" t="str">
        <f t="shared" si="5"/>
        <v>D</v>
      </c>
      <c r="S17" s="323"/>
      <c r="T17" s="323"/>
    </row>
    <row r="18" spans="1:20" ht="21" customHeight="1" x14ac:dyDescent="0.2">
      <c r="A18" s="324">
        <v>5</v>
      </c>
      <c r="B18" s="325"/>
      <c r="C18" s="326"/>
      <c r="D18" s="327"/>
      <c r="E18" s="335"/>
      <c r="F18" s="329"/>
      <c r="G18" s="325"/>
      <c r="H18" s="325"/>
      <c r="I18" s="325"/>
      <c r="J18" s="334" t="str">
        <f t="shared" si="0"/>
        <v/>
      </c>
      <c r="K18" s="1737" t="str">
        <f t="shared" si="1"/>
        <v/>
      </c>
      <c r="L18" s="1738"/>
      <c r="M18" s="334" t="str">
        <f t="shared" si="2"/>
        <v>D</v>
      </c>
      <c r="N18" s="331"/>
      <c r="O18" s="332" t="str">
        <f t="shared" si="3"/>
        <v/>
      </c>
      <c r="P18" s="333" t="str">
        <f t="shared" si="4"/>
        <v/>
      </c>
      <c r="Q18" t="str">
        <f t="shared" si="5"/>
        <v>D</v>
      </c>
      <c r="S18" s="323"/>
      <c r="T18" s="323"/>
    </row>
    <row r="19" spans="1:20" ht="21" customHeight="1" x14ac:dyDescent="0.2">
      <c r="A19" s="324">
        <v>6</v>
      </c>
      <c r="B19" s="325"/>
      <c r="C19" s="326"/>
      <c r="D19" s="327"/>
      <c r="E19" s="335"/>
      <c r="F19" s="329"/>
      <c r="G19" s="325"/>
      <c r="H19" s="325"/>
      <c r="I19" s="325"/>
      <c r="J19" s="334" t="str">
        <f t="shared" si="0"/>
        <v/>
      </c>
      <c r="K19" s="1737" t="str">
        <f t="shared" si="1"/>
        <v/>
      </c>
      <c r="L19" s="1738"/>
      <c r="M19" s="334" t="str">
        <f t="shared" si="2"/>
        <v>D</v>
      </c>
      <c r="N19" s="331"/>
      <c r="O19" s="332" t="str">
        <f t="shared" si="3"/>
        <v/>
      </c>
      <c r="P19" s="333" t="str">
        <f t="shared" si="4"/>
        <v/>
      </c>
      <c r="Q19" t="str">
        <f t="shared" si="5"/>
        <v>D</v>
      </c>
      <c r="S19" s="323"/>
      <c r="T19" s="323"/>
    </row>
    <row r="20" spans="1:20" ht="21" customHeight="1" x14ac:dyDescent="0.2">
      <c r="A20" s="324">
        <v>7</v>
      </c>
      <c r="B20" s="325"/>
      <c r="C20" s="326"/>
      <c r="D20" s="327"/>
      <c r="E20" s="335"/>
      <c r="F20" s="329"/>
      <c r="G20" s="325"/>
      <c r="H20" s="325"/>
      <c r="I20" s="325"/>
      <c r="J20" s="334" t="str">
        <f t="shared" si="0"/>
        <v/>
      </c>
      <c r="K20" s="1737" t="str">
        <f t="shared" si="1"/>
        <v/>
      </c>
      <c r="L20" s="1738"/>
      <c r="M20" s="334" t="str">
        <f t="shared" si="2"/>
        <v>D</v>
      </c>
      <c r="N20" s="331"/>
      <c r="O20" s="332" t="str">
        <f t="shared" si="3"/>
        <v/>
      </c>
      <c r="P20" s="333" t="str">
        <f t="shared" si="4"/>
        <v/>
      </c>
      <c r="Q20" t="str">
        <f t="shared" si="5"/>
        <v>D</v>
      </c>
      <c r="S20" s="323"/>
      <c r="T20" s="323"/>
    </row>
    <row r="21" spans="1:20" ht="21" customHeight="1" x14ac:dyDescent="0.2">
      <c r="A21" s="324">
        <v>8</v>
      </c>
      <c r="B21" s="325"/>
      <c r="C21" s="326"/>
      <c r="D21" s="327"/>
      <c r="E21" s="335"/>
      <c r="F21" s="329"/>
      <c r="G21" s="325"/>
      <c r="H21" s="325"/>
      <c r="I21" s="325"/>
      <c r="J21" s="334" t="str">
        <f t="shared" si="0"/>
        <v/>
      </c>
      <c r="K21" s="1737" t="str">
        <f t="shared" si="1"/>
        <v/>
      </c>
      <c r="L21" s="1738"/>
      <c r="M21" s="334" t="str">
        <f t="shared" si="2"/>
        <v>D</v>
      </c>
      <c r="N21" s="331"/>
      <c r="O21" s="332" t="str">
        <f t="shared" si="3"/>
        <v/>
      </c>
      <c r="P21" s="333" t="str">
        <f t="shared" si="4"/>
        <v/>
      </c>
      <c r="Q21" t="str">
        <f t="shared" si="5"/>
        <v>D</v>
      </c>
      <c r="S21" s="323"/>
      <c r="T21" s="323"/>
    </row>
    <row r="22" spans="1:20" ht="21" customHeight="1" x14ac:dyDescent="0.2">
      <c r="A22" s="336">
        <v>9</v>
      </c>
      <c r="B22" s="325"/>
      <c r="C22" s="326"/>
      <c r="D22" s="327"/>
      <c r="E22" s="335"/>
      <c r="F22" s="329"/>
      <c r="G22" s="325"/>
      <c r="H22" s="325"/>
      <c r="I22" s="325"/>
      <c r="J22" s="334" t="str">
        <f t="shared" si="0"/>
        <v/>
      </c>
      <c r="K22" s="1737" t="str">
        <f t="shared" si="1"/>
        <v/>
      </c>
      <c r="L22" s="1738"/>
      <c r="M22" s="334" t="str">
        <f t="shared" si="2"/>
        <v>D</v>
      </c>
      <c r="N22" s="331"/>
      <c r="O22" s="332" t="str">
        <f t="shared" si="3"/>
        <v/>
      </c>
      <c r="P22" s="333" t="str">
        <f t="shared" si="4"/>
        <v/>
      </c>
      <c r="Q22" t="str">
        <f t="shared" si="5"/>
        <v>D</v>
      </c>
      <c r="S22" s="323"/>
      <c r="T22" s="323"/>
    </row>
    <row r="23" spans="1:20" ht="21" customHeight="1" x14ac:dyDescent="0.2">
      <c r="A23" s="336">
        <v>10</v>
      </c>
      <c r="B23" s="325"/>
      <c r="C23" s="326"/>
      <c r="D23" s="327"/>
      <c r="E23" s="335"/>
      <c r="F23" s="329"/>
      <c r="G23" s="325"/>
      <c r="H23" s="325"/>
      <c r="I23" s="325"/>
      <c r="J23" s="334" t="str">
        <f t="shared" si="0"/>
        <v/>
      </c>
      <c r="K23" s="1737" t="str">
        <f t="shared" si="1"/>
        <v/>
      </c>
      <c r="L23" s="1738"/>
      <c r="M23" s="334" t="str">
        <f t="shared" si="2"/>
        <v>D</v>
      </c>
      <c r="N23" s="331"/>
      <c r="O23" s="332" t="str">
        <f t="shared" si="3"/>
        <v/>
      </c>
      <c r="P23" s="333" t="str">
        <f t="shared" si="4"/>
        <v/>
      </c>
      <c r="Q23" t="str">
        <f t="shared" si="5"/>
        <v>D</v>
      </c>
      <c r="S23" s="323"/>
      <c r="T23" s="323"/>
    </row>
    <row r="24" spans="1:20" ht="21" customHeight="1" x14ac:dyDescent="0.2">
      <c r="A24" s="324">
        <v>11</v>
      </c>
      <c r="B24" s="325"/>
      <c r="C24" s="326"/>
      <c r="D24" s="327"/>
      <c r="E24" s="335"/>
      <c r="F24" s="329"/>
      <c r="G24" s="325"/>
      <c r="H24" s="325"/>
      <c r="I24" s="325"/>
      <c r="J24" s="334" t="str">
        <f t="shared" si="0"/>
        <v/>
      </c>
      <c r="K24" s="1737" t="str">
        <f t="shared" si="1"/>
        <v/>
      </c>
      <c r="L24" s="1738"/>
      <c r="M24" s="334" t="str">
        <f t="shared" si="2"/>
        <v>D</v>
      </c>
      <c r="N24" s="331"/>
      <c r="O24" s="332" t="str">
        <f t="shared" si="3"/>
        <v/>
      </c>
      <c r="P24" s="333" t="str">
        <f t="shared" si="4"/>
        <v/>
      </c>
      <c r="Q24" t="str">
        <f t="shared" si="5"/>
        <v>D</v>
      </c>
    </row>
    <row r="25" spans="1:20" ht="21" customHeight="1" x14ac:dyDescent="0.2">
      <c r="A25" s="336">
        <v>12</v>
      </c>
      <c r="B25" s="325"/>
      <c r="C25" s="326"/>
      <c r="D25" s="327"/>
      <c r="E25" s="335"/>
      <c r="F25" s="329"/>
      <c r="G25" s="325"/>
      <c r="H25" s="325"/>
      <c r="I25" s="325"/>
      <c r="J25" s="334" t="str">
        <f t="shared" si="0"/>
        <v/>
      </c>
      <c r="K25" s="1737" t="str">
        <f t="shared" si="1"/>
        <v/>
      </c>
      <c r="L25" s="1738"/>
      <c r="M25" s="334" t="str">
        <f t="shared" si="2"/>
        <v>D</v>
      </c>
      <c r="N25" s="331"/>
      <c r="O25" s="332" t="str">
        <f t="shared" si="3"/>
        <v/>
      </c>
      <c r="P25" s="333" t="str">
        <f t="shared" si="4"/>
        <v/>
      </c>
      <c r="Q25" t="str">
        <f t="shared" si="5"/>
        <v>D</v>
      </c>
    </row>
    <row r="26" spans="1:20" ht="21" customHeight="1" x14ac:dyDescent="0.2">
      <c r="A26" s="324">
        <v>13</v>
      </c>
      <c r="B26" s="325"/>
      <c r="C26" s="326"/>
      <c r="D26" s="327"/>
      <c r="E26" s="335"/>
      <c r="F26" s="329"/>
      <c r="G26" s="325"/>
      <c r="H26" s="325"/>
      <c r="I26" s="325"/>
      <c r="J26" s="334" t="str">
        <f t="shared" si="0"/>
        <v/>
      </c>
      <c r="K26" s="1737" t="str">
        <f t="shared" si="1"/>
        <v/>
      </c>
      <c r="L26" s="1738"/>
      <c r="M26" s="334" t="str">
        <f t="shared" si="2"/>
        <v>D</v>
      </c>
      <c r="N26" s="331"/>
      <c r="O26" s="332" t="str">
        <f t="shared" si="3"/>
        <v/>
      </c>
      <c r="P26" s="333" t="str">
        <f t="shared" si="4"/>
        <v/>
      </c>
      <c r="Q26" t="str">
        <f t="shared" si="5"/>
        <v>D</v>
      </c>
    </row>
    <row r="27" spans="1:20" ht="21" customHeight="1" x14ac:dyDescent="0.2">
      <c r="A27" s="336">
        <v>14</v>
      </c>
      <c r="B27" s="325"/>
      <c r="C27" s="326"/>
      <c r="D27" s="327"/>
      <c r="E27" s="335"/>
      <c r="F27" s="329"/>
      <c r="G27" s="325"/>
      <c r="H27" s="325"/>
      <c r="I27" s="325"/>
      <c r="J27" s="334" t="str">
        <f t="shared" si="0"/>
        <v/>
      </c>
      <c r="K27" s="1737" t="str">
        <f t="shared" si="1"/>
        <v/>
      </c>
      <c r="L27" s="1738"/>
      <c r="M27" s="334" t="str">
        <f t="shared" si="2"/>
        <v>D</v>
      </c>
      <c r="N27" s="331"/>
      <c r="O27" s="332" t="str">
        <f t="shared" si="3"/>
        <v/>
      </c>
      <c r="P27" s="333" t="str">
        <f t="shared" si="4"/>
        <v/>
      </c>
      <c r="Q27" t="str">
        <f t="shared" si="5"/>
        <v>D</v>
      </c>
    </row>
    <row r="28" spans="1:20" ht="21" customHeight="1" x14ac:dyDescent="0.2">
      <c r="A28" s="336">
        <v>15</v>
      </c>
      <c r="B28" s="325"/>
      <c r="C28" s="326"/>
      <c r="D28" s="327"/>
      <c r="E28" s="335"/>
      <c r="F28" s="329"/>
      <c r="G28" s="325"/>
      <c r="H28" s="325"/>
      <c r="I28" s="325"/>
      <c r="J28" s="334" t="str">
        <f t="shared" si="0"/>
        <v/>
      </c>
      <c r="K28" s="1737" t="str">
        <f t="shared" si="1"/>
        <v/>
      </c>
      <c r="L28" s="1738"/>
      <c r="M28" s="334" t="str">
        <f t="shared" si="2"/>
        <v>D</v>
      </c>
      <c r="N28" s="331"/>
      <c r="O28" s="332" t="str">
        <f t="shared" si="3"/>
        <v/>
      </c>
      <c r="P28" s="333" t="str">
        <f t="shared" si="4"/>
        <v/>
      </c>
      <c r="Q28" t="str">
        <f t="shared" si="5"/>
        <v>D</v>
      </c>
    </row>
    <row r="29" spans="1:20" ht="21" customHeight="1" x14ac:dyDescent="0.2">
      <c r="A29" s="336">
        <v>16</v>
      </c>
      <c r="B29" s="325"/>
      <c r="C29" s="326"/>
      <c r="D29" s="327"/>
      <c r="E29" s="335"/>
      <c r="F29" s="329"/>
      <c r="G29" s="325"/>
      <c r="H29" s="325"/>
      <c r="I29" s="325"/>
      <c r="J29" s="334" t="str">
        <f t="shared" si="0"/>
        <v/>
      </c>
      <c r="K29" s="1737" t="str">
        <f t="shared" si="1"/>
        <v/>
      </c>
      <c r="L29" s="1738"/>
      <c r="M29" s="334" t="str">
        <f t="shared" si="2"/>
        <v>D</v>
      </c>
      <c r="N29" s="331"/>
      <c r="O29" s="332" t="str">
        <f t="shared" si="3"/>
        <v/>
      </c>
      <c r="P29" s="333" t="str">
        <f t="shared" si="4"/>
        <v/>
      </c>
      <c r="Q29" t="str">
        <f t="shared" si="5"/>
        <v>D</v>
      </c>
    </row>
    <row r="30" spans="1:20" ht="21" customHeight="1" x14ac:dyDescent="0.2">
      <c r="A30" s="324">
        <v>17</v>
      </c>
      <c r="B30" s="325"/>
      <c r="C30" s="326"/>
      <c r="D30" s="327"/>
      <c r="E30" s="335"/>
      <c r="F30" s="329"/>
      <c r="G30" s="325"/>
      <c r="H30" s="325"/>
      <c r="I30" s="325"/>
      <c r="J30" s="334" t="str">
        <f t="shared" si="0"/>
        <v/>
      </c>
      <c r="K30" s="1737" t="str">
        <f t="shared" si="1"/>
        <v/>
      </c>
      <c r="L30" s="1738"/>
      <c r="M30" s="334" t="str">
        <f t="shared" si="2"/>
        <v>D</v>
      </c>
      <c r="N30" s="331"/>
      <c r="O30" s="332" t="str">
        <f t="shared" si="3"/>
        <v/>
      </c>
      <c r="P30" s="333" t="str">
        <f t="shared" si="4"/>
        <v/>
      </c>
      <c r="Q30" t="str">
        <f t="shared" si="5"/>
        <v>D</v>
      </c>
    </row>
    <row r="31" spans="1:20" ht="21" customHeight="1" x14ac:dyDescent="0.2">
      <c r="A31" s="324">
        <v>18</v>
      </c>
      <c r="B31" s="325"/>
      <c r="C31" s="326"/>
      <c r="D31" s="327"/>
      <c r="E31" s="335"/>
      <c r="F31" s="329"/>
      <c r="G31" s="325"/>
      <c r="H31" s="325"/>
      <c r="I31" s="325"/>
      <c r="J31" s="334" t="str">
        <f t="shared" si="0"/>
        <v/>
      </c>
      <c r="K31" s="1737" t="str">
        <f t="shared" si="1"/>
        <v/>
      </c>
      <c r="L31" s="1738"/>
      <c r="M31" s="334" t="str">
        <f t="shared" si="2"/>
        <v>D</v>
      </c>
      <c r="N31" s="331"/>
      <c r="O31" s="332" t="str">
        <f t="shared" si="3"/>
        <v/>
      </c>
      <c r="P31" s="333" t="str">
        <f t="shared" si="4"/>
        <v/>
      </c>
      <c r="Q31" t="str">
        <f t="shared" si="5"/>
        <v>D</v>
      </c>
    </row>
    <row r="32" spans="1:20" ht="21" customHeight="1" x14ac:dyDescent="0.2">
      <c r="A32" s="324">
        <v>19</v>
      </c>
      <c r="B32" s="325"/>
      <c r="C32" s="326"/>
      <c r="D32" s="327"/>
      <c r="E32" s="335"/>
      <c r="F32" s="329"/>
      <c r="G32" s="325"/>
      <c r="H32" s="325"/>
      <c r="I32" s="325"/>
      <c r="J32" s="334" t="str">
        <f t="shared" si="0"/>
        <v/>
      </c>
      <c r="K32" s="1737" t="str">
        <f t="shared" si="1"/>
        <v/>
      </c>
      <c r="L32" s="1738"/>
      <c r="M32" s="334" t="str">
        <f t="shared" si="2"/>
        <v>D</v>
      </c>
      <c r="N32" s="331"/>
      <c r="O32" s="332" t="str">
        <f t="shared" si="3"/>
        <v/>
      </c>
      <c r="P32" s="333" t="str">
        <f t="shared" si="4"/>
        <v/>
      </c>
      <c r="Q32" t="str">
        <f t="shared" si="5"/>
        <v>D</v>
      </c>
    </row>
    <row r="33" spans="1:17" ht="21" customHeight="1" x14ac:dyDescent="0.2">
      <c r="A33" s="324">
        <v>20</v>
      </c>
      <c r="B33" s="325"/>
      <c r="C33" s="326"/>
      <c r="D33" s="327"/>
      <c r="E33" s="328"/>
      <c r="F33" s="329"/>
      <c r="G33" s="325"/>
      <c r="H33" s="325"/>
      <c r="I33" s="325"/>
      <c r="J33" s="334" t="str">
        <f t="shared" si="0"/>
        <v/>
      </c>
      <c r="K33" s="1737" t="str">
        <f t="shared" si="1"/>
        <v/>
      </c>
      <c r="L33" s="1738"/>
      <c r="M33" s="334" t="str">
        <f t="shared" si="2"/>
        <v>D</v>
      </c>
      <c r="N33" s="331"/>
      <c r="O33" s="332" t="str">
        <f t="shared" si="3"/>
        <v/>
      </c>
      <c r="P33" s="333" t="str">
        <f t="shared" si="4"/>
        <v/>
      </c>
      <c r="Q33" t="str">
        <f t="shared" si="5"/>
        <v>D</v>
      </c>
    </row>
    <row r="34" spans="1:17" ht="21" customHeight="1" x14ac:dyDescent="0.2">
      <c r="A34" s="324">
        <v>21</v>
      </c>
      <c r="B34" s="325"/>
      <c r="C34" s="326"/>
      <c r="D34" s="327"/>
      <c r="E34" s="328"/>
      <c r="F34" s="329"/>
      <c r="G34" s="325"/>
      <c r="H34" s="325"/>
      <c r="I34" s="325"/>
      <c r="J34" s="334" t="str">
        <f t="shared" si="0"/>
        <v/>
      </c>
      <c r="K34" s="1737" t="str">
        <f t="shared" si="1"/>
        <v/>
      </c>
      <c r="L34" s="1738"/>
      <c r="M34" s="334" t="str">
        <f t="shared" si="2"/>
        <v>D</v>
      </c>
      <c r="N34" s="331"/>
      <c r="O34" s="332" t="str">
        <f t="shared" si="3"/>
        <v/>
      </c>
      <c r="P34" s="333" t="str">
        <f t="shared" si="4"/>
        <v/>
      </c>
      <c r="Q34" t="str">
        <f t="shared" si="5"/>
        <v>D</v>
      </c>
    </row>
    <row r="35" spans="1:17" ht="21" customHeight="1" x14ac:dyDescent="0.2">
      <c r="A35" s="324">
        <v>22</v>
      </c>
      <c r="B35" s="325"/>
      <c r="C35" s="326"/>
      <c r="D35" s="327"/>
      <c r="E35" s="328"/>
      <c r="F35" s="329"/>
      <c r="G35" s="325"/>
      <c r="H35" s="325"/>
      <c r="I35" s="325"/>
      <c r="J35" s="334" t="str">
        <f t="shared" si="0"/>
        <v/>
      </c>
      <c r="K35" s="1737" t="str">
        <f t="shared" si="1"/>
        <v/>
      </c>
      <c r="L35" s="1738"/>
      <c r="M35" s="334" t="str">
        <f t="shared" si="2"/>
        <v>D</v>
      </c>
      <c r="N35" s="331"/>
      <c r="O35" s="332" t="str">
        <f t="shared" si="3"/>
        <v/>
      </c>
      <c r="P35" s="333" t="str">
        <f t="shared" si="4"/>
        <v/>
      </c>
      <c r="Q35" t="str">
        <f t="shared" si="5"/>
        <v>D</v>
      </c>
    </row>
    <row r="36" spans="1:17" ht="21" customHeight="1" x14ac:dyDescent="0.2">
      <c r="A36" s="324">
        <v>23</v>
      </c>
      <c r="B36" s="325"/>
      <c r="C36" s="326"/>
      <c r="D36" s="327"/>
      <c r="E36" s="328"/>
      <c r="F36" s="329"/>
      <c r="G36" s="325"/>
      <c r="H36" s="325"/>
      <c r="I36" s="325"/>
      <c r="J36" s="334" t="str">
        <f t="shared" si="0"/>
        <v/>
      </c>
      <c r="K36" s="1737" t="str">
        <f t="shared" si="1"/>
        <v/>
      </c>
      <c r="L36" s="1738"/>
      <c r="M36" s="334" t="str">
        <f t="shared" si="2"/>
        <v>D</v>
      </c>
      <c r="N36" s="331"/>
      <c r="O36" s="332" t="str">
        <f t="shared" si="3"/>
        <v/>
      </c>
      <c r="P36" s="333" t="str">
        <f t="shared" si="4"/>
        <v/>
      </c>
      <c r="Q36" t="str">
        <f t="shared" si="5"/>
        <v>D</v>
      </c>
    </row>
    <row r="37" spans="1:17" ht="21" customHeight="1" x14ac:dyDescent="0.2">
      <c r="A37" s="324">
        <v>24</v>
      </c>
      <c r="B37" s="325"/>
      <c r="C37" s="326"/>
      <c r="D37" s="327"/>
      <c r="E37" s="328"/>
      <c r="F37" s="329"/>
      <c r="G37" s="325"/>
      <c r="H37" s="325"/>
      <c r="I37" s="325"/>
      <c r="J37" s="334" t="str">
        <f t="shared" si="0"/>
        <v/>
      </c>
      <c r="K37" s="1737" t="str">
        <f t="shared" si="1"/>
        <v/>
      </c>
      <c r="L37" s="1738"/>
      <c r="M37" s="334" t="str">
        <f t="shared" si="2"/>
        <v>D</v>
      </c>
      <c r="N37" s="331"/>
      <c r="O37" s="332" t="str">
        <f t="shared" si="3"/>
        <v/>
      </c>
      <c r="P37" s="333" t="str">
        <f t="shared" si="4"/>
        <v/>
      </c>
      <c r="Q37" t="str">
        <f t="shared" si="5"/>
        <v>D</v>
      </c>
    </row>
    <row r="38" spans="1:17" ht="21" customHeight="1" x14ac:dyDescent="0.2">
      <c r="A38" s="324">
        <v>25</v>
      </c>
      <c r="B38" s="325"/>
      <c r="C38" s="326"/>
      <c r="D38" s="327"/>
      <c r="E38" s="328"/>
      <c r="F38" s="329"/>
      <c r="G38" s="325"/>
      <c r="H38" s="325"/>
      <c r="I38" s="325"/>
      <c r="J38" s="334" t="str">
        <f t="shared" si="0"/>
        <v/>
      </c>
      <c r="K38" s="1737" t="str">
        <f t="shared" si="1"/>
        <v/>
      </c>
      <c r="L38" s="1738"/>
      <c r="M38" s="334" t="str">
        <f t="shared" si="2"/>
        <v>D</v>
      </c>
      <c r="N38" s="331"/>
      <c r="O38" s="332" t="str">
        <f t="shared" si="3"/>
        <v/>
      </c>
      <c r="P38" s="333" t="str">
        <f t="shared" si="4"/>
        <v/>
      </c>
      <c r="Q38" t="str">
        <f t="shared" si="5"/>
        <v>D</v>
      </c>
    </row>
    <row r="39" spans="1:17" ht="21" customHeight="1" x14ac:dyDescent="0.2">
      <c r="A39" s="324">
        <v>26</v>
      </c>
      <c r="B39" s="325"/>
      <c r="C39" s="326"/>
      <c r="D39" s="327"/>
      <c r="E39" s="328"/>
      <c r="F39" s="329"/>
      <c r="G39" s="325"/>
      <c r="H39" s="325"/>
      <c r="I39" s="325"/>
      <c r="J39" s="334" t="str">
        <f t="shared" si="0"/>
        <v/>
      </c>
      <c r="K39" s="1737" t="str">
        <f t="shared" si="1"/>
        <v/>
      </c>
      <c r="L39" s="1738"/>
      <c r="M39" s="334" t="str">
        <f t="shared" si="2"/>
        <v>D</v>
      </c>
      <c r="N39" s="331"/>
      <c r="O39" s="332" t="str">
        <f t="shared" si="3"/>
        <v/>
      </c>
      <c r="P39" s="333" t="str">
        <f t="shared" si="4"/>
        <v/>
      </c>
      <c r="Q39" t="str">
        <f t="shared" si="5"/>
        <v>D</v>
      </c>
    </row>
    <row r="40" spans="1:17" ht="21" customHeight="1" x14ac:dyDescent="0.2">
      <c r="A40" s="324">
        <v>27</v>
      </c>
      <c r="B40" s="325"/>
      <c r="C40" s="326"/>
      <c r="D40" s="327"/>
      <c r="E40" s="328"/>
      <c r="F40" s="329"/>
      <c r="G40" s="325"/>
      <c r="H40" s="325"/>
      <c r="I40" s="325"/>
      <c r="J40" s="334" t="str">
        <f t="shared" si="0"/>
        <v/>
      </c>
      <c r="K40" s="1737" t="str">
        <f t="shared" si="1"/>
        <v/>
      </c>
      <c r="L40" s="1738"/>
      <c r="M40" s="334" t="str">
        <f t="shared" si="2"/>
        <v>D</v>
      </c>
      <c r="N40" s="331"/>
      <c r="O40" s="332" t="str">
        <f t="shared" si="3"/>
        <v/>
      </c>
      <c r="P40" s="333" t="str">
        <f t="shared" si="4"/>
        <v/>
      </c>
      <c r="Q40" t="str">
        <f t="shared" si="5"/>
        <v>D</v>
      </c>
    </row>
    <row r="41" spans="1:17" ht="21" customHeight="1" x14ac:dyDescent="0.2">
      <c r="A41" s="324">
        <v>28</v>
      </c>
      <c r="B41" s="325"/>
      <c r="C41" s="326"/>
      <c r="D41" s="327"/>
      <c r="E41" s="328"/>
      <c r="F41" s="329"/>
      <c r="G41" s="325"/>
      <c r="H41" s="325"/>
      <c r="I41" s="325"/>
      <c r="J41" s="334" t="str">
        <f t="shared" si="0"/>
        <v/>
      </c>
      <c r="K41" s="1737" t="str">
        <f t="shared" si="1"/>
        <v/>
      </c>
      <c r="L41" s="1738"/>
      <c r="M41" s="334" t="str">
        <f t="shared" si="2"/>
        <v>D</v>
      </c>
      <c r="N41" s="331"/>
      <c r="O41" s="332" t="str">
        <f t="shared" si="3"/>
        <v/>
      </c>
      <c r="P41" s="333" t="str">
        <f t="shared" si="4"/>
        <v/>
      </c>
      <c r="Q41" t="str">
        <f t="shared" si="5"/>
        <v>D</v>
      </c>
    </row>
    <row r="42" spans="1:17" ht="21" customHeight="1" x14ac:dyDescent="0.2">
      <c r="A42" s="324">
        <v>29</v>
      </c>
      <c r="B42" s="325"/>
      <c r="C42" s="326"/>
      <c r="D42" s="327"/>
      <c r="E42" s="328"/>
      <c r="F42" s="329"/>
      <c r="G42" s="325"/>
      <c r="H42" s="325"/>
      <c r="I42" s="325"/>
      <c r="J42" s="334" t="str">
        <f t="shared" si="0"/>
        <v/>
      </c>
      <c r="K42" s="1737" t="str">
        <f t="shared" si="1"/>
        <v/>
      </c>
      <c r="L42" s="1738"/>
      <c r="M42" s="334" t="str">
        <f t="shared" si="2"/>
        <v>D</v>
      </c>
      <c r="N42" s="331"/>
      <c r="O42" s="332" t="str">
        <f t="shared" si="3"/>
        <v/>
      </c>
      <c r="P42" s="333" t="str">
        <f t="shared" si="4"/>
        <v/>
      </c>
      <c r="Q42" t="str">
        <f t="shared" si="5"/>
        <v>D</v>
      </c>
    </row>
    <row r="43" spans="1:17" ht="21" customHeight="1" thickBot="1" x14ac:dyDescent="0.25">
      <c r="A43" s="337">
        <v>30</v>
      </c>
      <c r="B43" s="338"/>
      <c r="C43" s="339"/>
      <c r="D43" s="340"/>
      <c r="E43" s="341"/>
      <c r="F43" s="342"/>
      <c r="G43" s="338"/>
      <c r="H43" s="338"/>
      <c r="I43" s="338"/>
      <c r="J43" s="343" t="str">
        <f t="shared" si="0"/>
        <v/>
      </c>
      <c r="K43" s="1759" t="str">
        <f t="shared" si="1"/>
        <v/>
      </c>
      <c r="L43" s="1760"/>
      <c r="M43" s="343" t="str">
        <f t="shared" si="2"/>
        <v>D</v>
      </c>
      <c r="N43" s="344"/>
      <c r="O43" s="343" t="str">
        <f t="shared" si="3"/>
        <v/>
      </c>
      <c r="P43" s="333" t="str">
        <f t="shared" si="4"/>
        <v/>
      </c>
      <c r="Q43" t="str">
        <f t="shared" si="5"/>
        <v>D</v>
      </c>
    </row>
    <row r="44" spans="1:17" ht="24.95" customHeight="1" thickBot="1" x14ac:dyDescent="0.25">
      <c r="A44" s="1766" t="s">
        <v>229</v>
      </c>
      <c r="B44" s="1767"/>
      <c r="C44" s="1767"/>
      <c r="D44" s="1767"/>
      <c r="E44" s="1768"/>
      <c r="F44" s="345" t="e">
        <f>AVERAGE(F14:F43)</f>
        <v>#DIV/0!</v>
      </c>
      <c r="G44" s="346" t="e">
        <f>AVERAGE(G14:G43)</f>
        <v>#DIV/0!</v>
      </c>
      <c r="H44" s="346"/>
      <c r="I44" s="346" t="e">
        <f>AVERAGE(I14:I43)</f>
        <v>#DIV/0!</v>
      </c>
      <c r="J44" s="346" t="e">
        <f>AVERAGE(J14:J43)</f>
        <v>#DIV/0!</v>
      </c>
      <c r="K44" s="1761"/>
      <c r="L44" s="1762"/>
      <c r="M44" s="346"/>
      <c r="N44" s="346" t="e">
        <f>AVERAGE(N14:N43)</f>
        <v>#DIV/0!</v>
      </c>
      <c r="O44" s="346" t="e">
        <f>AVERAGE(O14:O43)</f>
        <v>#DIV/0!</v>
      </c>
      <c r="P44" s="347"/>
    </row>
    <row r="45" spans="1:17" ht="14.25" x14ac:dyDescent="0.2">
      <c r="A45" s="348"/>
      <c r="B45" s="349" t="s">
        <v>257</v>
      </c>
      <c r="C45" s="349"/>
      <c r="D45" s="306"/>
      <c r="E45" s="306"/>
      <c r="F45" s="306"/>
      <c r="G45" s="306"/>
      <c r="H45" s="306"/>
      <c r="I45" s="306"/>
      <c r="J45" s="306"/>
      <c r="K45" s="306"/>
      <c r="L45" s="350"/>
      <c r="M45" s="350"/>
      <c r="N45" s="350"/>
      <c r="O45" s="350"/>
      <c r="P45" s="350"/>
    </row>
    <row r="46" spans="1:17" ht="15" thickBot="1" x14ac:dyDescent="0.25">
      <c r="A46" s="348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50"/>
      <c r="M46" s="350"/>
      <c r="N46" s="350"/>
      <c r="O46" s="350"/>
      <c r="P46" s="350"/>
    </row>
    <row r="47" spans="1:17" ht="15.75" x14ac:dyDescent="0.25">
      <c r="A47" s="306"/>
      <c r="B47" s="1746" t="s">
        <v>230</v>
      </c>
      <c r="C47" s="1747"/>
      <c r="D47" s="1748"/>
      <c r="E47" s="351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</row>
    <row r="48" spans="1:17" ht="16.5" thickBot="1" x14ac:dyDescent="0.3">
      <c r="A48" s="306"/>
      <c r="B48" s="352" t="s">
        <v>72</v>
      </c>
      <c r="C48" s="1741" t="s">
        <v>231</v>
      </c>
      <c r="D48" s="1740"/>
      <c r="E48" s="286"/>
      <c r="F48" s="193"/>
      <c r="I48" s="193" t="s">
        <v>232</v>
      </c>
      <c r="J48" s="1765">
        <f ca="1">NOW()</f>
        <v>42992.932753587964</v>
      </c>
      <c r="K48" s="1765"/>
      <c r="L48" s="1765"/>
      <c r="M48" s="1765"/>
      <c r="N48" s="1765"/>
      <c r="O48" s="1765"/>
      <c r="P48" s="1765"/>
    </row>
    <row r="49" spans="1:16" ht="15" x14ac:dyDescent="0.2">
      <c r="A49" s="306"/>
      <c r="B49" s="353" t="s">
        <v>233</v>
      </c>
      <c r="C49" s="1742">
        <f>COUNTIF($P$14:$P$43,"A")</f>
        <v>0</v>
      </c>
      <c r="D49" s="1743"/>
      <c r="E49" s="354"/>
      <c r="F49" s="193"/>
      <c r="I49" s="193"/>
      <c r="J49" s="193"/>
      <c r="K49" s="193"/>
      <c r="L49" s="193"/>
      <c r="M49" s="193"/>
      <c r="N49" s="193"/>
      <c r="O49" s="193"/>
      <c r="P49" s="193"/>
    </row>
    <row r="50" spans="1:16" ht="15" x14ac:dyDescent="0.2">
      <c r="A50" s="306"/>
      <c r="B50" s="355" t="s">
        <v>234</v>
      </c>
      <c r="C50" s="1744">
        <f>COUNTIF($P$14:$P$43,"A-")</f>
        <v>0</v>
      </c>
      <c r="D50" s="1745"/>
      <c r="E50" s="354"/>
      <c r="F50" s="193"/>
      <c r="I50" s="193" t="s">
        <v>73</v>
      </c>
      <c r="J50" s="193"/>
      <c r="K50" s="193"/>
      <c r="L50" s="193"/>
      <c r="M50" s="193"/>
      <c r="N50" s="193"/>
      <c r="O50" s="193"/>
      <c r="P50" s="193"/>
    </row>
    <row r="51" spans="1:16" ht="15" x14ac:dyDescent="0.2">
      <c r="A51" s="306"/>
      <c r="B51" s="355" t="s">
        <v>235</v>
      </c>
      <c r="C51" s="1744">
        <f>COUNTIF($P$14:$P$43,"B+")</f>
        <v>0</v>
      </c>
      <c r="D51" s="1745"/>
      <c r="E51" s="354"/>
      <c r="F51" s="193"/>
      <c r="I51" s="193"/>
      <c r="J51" s="193"/>
      <c r="K51" s="193"/>
      <c r="L51" s="193"/>
      <c r="M51" s="193"/>
      <c r="N51" s="193"/>
      <c r="O51" s="193"/>
      <c r="P51" s="193"/>
    </row>
    <row r="52" spans="1:16" ht="15" x14ac:dyDescent="0.2">
      <c r="A52" s="306"/>
      <c r="B52" s="355" t="s">
        <v>236</v>
      </c>
      <c r="C52" s="1744">
        <f>COUNTIF($P$14:$P$43,"B")</f>
        <v>0</v>
      </c>
      <c r="D52" s="1745"/>
      <c r="E52" s="354"/>
      <c r="F52" s="193"/>
      <c r="I52" s="193"/>
      <c r="J52" s="193"/>
      <c r="K52" s="193"/>
      <c r="L52" s="193"/>
      <c r="M52" s="193"/>
      <c r="N52" s="193"/>
      <c r="O52" s="193"/>
      <c r="P52" s="193"/>
    </row>
    <row r="53" spans="1:16" ht="15" x14ac:dyDescent="0.2">
      <c r="A53" s="306"/>
      <c r="B53" s="355" t="s">
        <v>237</v>
      </c>
      <c r="C53" s="1744">
        <f>COUNTIF($P$14:$P$43,"B-")</f>
        <v>0</v>
      </c>
      <c r="D53" s="1745"/>
      <c r="E53" s="354"/>
      <c r="F53" s="193"/>
      <c r="I53" s="193"/>
      <c r="J53" s="193"/>
      <c r="K53" s="193"/>
      <c r="L53" s="193"/>
      <c r="M53" s="193"/>
      <c r="N53" s="193"/>
      <c r="O53" s="193"/>
      <c r="P53" s="193"/>
    </row>
    <row r="54" spans="1:16" ht="15" x14ac:dyDescent="0.2">
      <c r="A54" s="306"/>
      <c r="B54" s="355" t="s">
        <v>238</v>
      </c>
      <c r="C54" s="1744">
        <f>COUNTIF($P$14:$P$43,"C+")</f>
        <v>0</v>
      </c>
      <c r="D54" s="1745"/>
      <c r="E54" s="354"/>
      <c r="F54" s="193"/>
      <c r="I54" s="193"/>
      <c r="J54" s="193"/>
      <c r="K54" s="193"/>
      <c r="L54" s="193"/>
      <c r="M54" s="193"/>
      <c r="N54" s="193"/>
      <c r="O54" s="193"/>
      <c r="P54" s="193"/>
    </row>
    <row r="55" spans="1:16" ht="15" x14ac:dyDescent="0.2">
      <c r="A55" s="306"/>
      <c r="B55" s="355" t="s">
        <v>239</v>
      </c>
      <c r="C55" s="1744">
        <f>COUNTIF($P$14:$P$43,"C")</f>
        <v>0</v>
      </c>
      <c r="D55" s="1745"/>
      <c r="E55" s="354"/>
      <c r="F55" s="193"/>
      <c r="I55" s="193"/>
      <c r="J55" s="193"/>
      <c r="K55" s="193"/>
      <c r="L55" s="193"/>
      <c r="M55" s="193"/>
      <c r="N55" s="193"/>
      <c r="O55" s="193"/>
      <c r="P55" s="193"/>
    </row>
    <row r="56" spans="1:16" ht="15" x14ac:dyDescent="0.2">
      <c r="A56" s="306"/>
      <c r="B56" s="355" t="s">
        <v>240</v>
      </c>
      <c r="C56" s="1744">
        <f>COUNTIF($P$14:$P$43,"D")</f>
        <v>0</v>
      </c>
      <c r="D56" s="1745"/>
      <c r="E56" s="354"/>
      <c r="F56" s="193"/>
      <c r="I56" s="1752">
        <f>(L8)</f>
        <v>0</v>
      </c>
      <c r="J56" s="1752"/>
      <c r="K56" s="1752"/>
      <c r="L56" s="1752"/>
      <c r="M56" s="1752"/>
      <c r="N56" s="1752"/>
      <c r="O56" s="193"/>
      <c r="P56" s="193"/>
    </row>
    <row r="57" spans="1:16" ht="15" x14ac:dyDescent="0.2">
      <c r="A57" s="306"/>
      <c r="B57" s="355" t="s">
        <v>241</v>
      </c>
      <c r="C57" s="1744">
        <f>COUNTIF($P$14:$P$43,"E")</f>
        <v>0</v>
      </c>
      <c r="D57" s="1745"/>
      <c r="E57" s="354"/>
      <c r="F57" s="193"/>
      <c r="I57" s="1751" t="s">
        <v>242</v>
      </c>
      <c r="J57" s="1751"/>
      <c r="K57" s="1751"/>
      <c r="L57" s="1751"/>
      <c r="M57" s="1751"/>
      <c r="N57" s="1751"/>
      <c r="O57" s="193"/>
      <c r="P57" s="193"/>
    </row>
    <row r="58" spans="1:16" ht="15.75" thickBot="1" x14ac:dyDescent="0.25">
      <c r="A58" s="306"/>
      <c r="B58" s="356" t="s">
        <v>243</v>
      </c>
      <c r="C58" s="1763">
        <f>COUNTBLANK($P$14:$P$43)</f>
        <v>30</v>
      </c>
      <c r="D58" s="1764"/>
      <c r="E58" s="354"/>
      <c r="F58" s="193"/>
      <c r="G58" s="193"/>
      <c r="H58" s="193"/>
      <c r="I58" s="193"/>
      <c r="J58" s="193"/>
      <c r="K58" s="193"/>
      <c r="L58" s="193"/>
      <c r="M58" s="357"/>
      <c r="N58" s="193"/>
      <c r="O58" s="193"/>
      <c r="P58" s="193"/>
    </row>
    <row r="59" spans="1:16" ht="15.75" thickBot="1" x14ac:dyDescent="0.25">
      <c r="A59" s="306"/>
      <c r="B59" s="358" t="s">
        <v>244</v>
      </c>
      <c r="C59" s="1749">
        <f>SUM(C49:C58)</f>
        <v>30</v>
      </c>
      <c r="D59" s="1750"/>
      <c r="E59" s="354"/>
      <c r="F59" s="193"/>
      <c r="G59" s="193"/>
      <c r="H59" s="193"/>
      <c r="I59" s="193"/>
      <c r="J59" s="193"/>
      <c r="K59" s="193"/>
      <c r="L59" s="193"/>
      <c r="M59" s="357"/>
      <c r="N59" s="193"/>
      <c r="O59" s="193"/>
      <c r="P59" s="193"/>
    </row>
    <row r="60" spans="1:16" ht="15.75" thickBot="1" x14ac:dyDescent="0.25">
      <c r="A60" s="306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</row>
    <row r="61" spans="1:16" ht="15.75" x14ac:dyDescent="0.25">
      <c r="A61" s="306"/>
      <c r="B61" s="1746" t="s">
        <v>245</v>
      </c>
      <c r="C61" s="1747"/>
      <c r="D61" s="1748"/>
      <c r="E61" s="351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</row>
    <row r="62" spans="1:16" ht="16.5" thickBot="1" x14ac:dyDescent="0.3">
      <c r="A62" s="306"/>
      <c r="B62" s="359" t="s">
        <v>246</v>
      </c>
      <c r="C62" s="1739" t="s">
        <v>130</v>
      </c>
      <c r="D62" s="1740"/>
      <c r="E62" s="286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</row>
    <row r="63" spans="1:16" ht="15" x14ac:dyDescent="0.2">
      <c r="A63" s="306"/>
      <c r="B63" s="1757"/>
      <c r="C63" s="1753"/>
      <c r="D63" s="1754"/>
      <c r="E63" s="196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</row>
    <row r="64" spans="1:16" ht="15.75" thickBot="1" x14ac:dyDescent="0.25">
      <c r="A64" s="306"/>
      <c r="B64" s="1758"/>
      <c r="C64" s="1755"/>
      <c r="D64" s="1756"/>
      <c r="E64" s="196"/>
      <c r="F64" s="360"/>
      <c r="G64" s="193"/>
      <c r="H64" s="193"/>
      <c r="I64" s="193"/>
      <c r="J64" s="193"/>
      <c r="K64" s="193"/>
      <c r="L64" s="193"/>
      <c r="M64" s="193"/>
      <c r="N64" s="193"/>
      <c r="O64" s="193"/>
      <c r="P64" s="193"/>
    </row>
    <row r="65" spans="1:16" ht="14.25" x14ac:dyDescent="0.2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</row>
  </sheetData>
  <sheetProtection password="C026" sheet="1" selectLockedCells="1"/>
  <mergeCells count="75">
    <mergeCell ref="C63:D64"/>
    <mergeCell ref="B63:B64"/>
    <mergeCell ref="L4:P4"/>
    <mergeCell ref="L5:P5"/>
    <mergeCell ref="L6:P6"/>
    <mergeCell ref="L7:P7"/>
    <mergeCell ref="L8:P8"/>
    <mergeCell ref="C62:D62"/>
    <mergeCell ref="C48:D48"/>
    <mergeCell ref="C49:D49"/>
    <mergeCell ref="C54:D54"/>
    <mergeCell ref="C55:D55"/>
    <mergeCell ref="C56:D56"/>
    <mergeCell ref="A44:E44"/>
    <mergeCell ref="C50:D50"/>
    <mergeCell ref="C51:D51"/>
    <mergeCell ref="K38:L38"/>
    <mergeCell ref="K39:L39"/>
    <mergeCell ref="K40:L40"/>
    <mergeCell ref="K41:L41"/>
    <mergeCell ref="K34:L34"/>
    <mergeCell ref="K20:L20"/>
    <mergeCell ref="K21:L21"/>
    <mergeCell ref="K24:L24"/>
    <mergeCell ref="K25:L25"/>
    <mergeCell ref="K22:L22"/>
    <mergeCell ref="K28:L28"/>
    <mergeCell ref="K29:L29"/>
    <mergeCell ref="K36:L36"/>
    <mergeCell ref="K37:L37"/>
    <mergeCell ref="K23:L23"/>
    <mergeCell ref="K26:L26"/>
    <mergeCell ref="K27:L27"/>
    <mergeCell ref="K31:L31"/>
    <mergeCell ref="K33:L33"/>
    <mergeCell ref="K30:L30"/>
    <mergeCell ref="K32:L32"/>
    <mergeCell ref="K35:L35"/>
    <mergeCell ref="T12:T13"/>
    <mergeCell ref="B10:B13"/>
    <mergeCell ref="A10:A13"/>
    <mergeCell ref="O10:O13"/>
    <mergeCell ref="I11:I13"/>
    <mergeCell ref="K10:L13"/>
    <mergeCell ref="C10:D13"/>
    <mergeCell ref="H11:H13"/>
    <mergeCell ref="G11:G13"/>
    <mergeCell ref="S12:S13"/>
    <mergeCell ref="B61:D61"/>
    <mergeCell ref="I57:N57"/>
    <mergeCell ref="C57:D57"/>
    <mergeCell ref="C58:D58"/>
    <mergeCell ref="C59:D59"/>
    <mergeCell ref="I56:N56"/>
    <mergeCell ref="C52:D52"/>
    <mergeCell ref="C53:D53"/>
    <mergeCell ref="B47:D47"/>
    <mergeCell ref="K42:L42"/>
    <mergeCell ref="K43:L43"/>
    <mergeCell ref="K44:L44"/>
    <mergeCell ref="J48:P48"/>
    <mergeCell ref="A1:P1"/>
    <mergeCell ref="A2:P2"/>
    <mergeCell ref="F10:I10"/>
    <mergeCell ref="J10:J13"/>
    <mergeCell ref="K19:L19"/>
    <mergeCell ref="N10:N13"/>
    <mergeCell ref="K15:L15"/>
    <mergeCell ref="F11:F13"/>
    <mergeCell ref="K14:L14"/>
    <mergeCell ref="P10:P13"/>
    <mergeCell ref="K16:L16"/>
    <mergeCell ref="K17:L17"/>
    <mergeCell ref="K18:L18"/>
    <mergeCell ref="E10:E13"/>
  </mergeCells>
  <phoneticPr fontId="24" type="noConversion"/>
  <conditionalFormatting sqref="P14:P43">
    <cfRule type="expression" dxfId="1" priority="1" stopIfTrue="1">
      <formula>O14&lt;56</formula>
    </cfRule>
  </conditionalFormatting>
  <printOptions horizontalCentered="1"/>
  <pageMargins left="0" right="0" top="0.5" bottom="0" header="0" footer="0"/>
  <pageSetup paperSize="9" scale="57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showGridLines="0" zoomScale="70" zoomScaleNormal="100" zoomScaleSheetLayoutView="78" workbookViewId="0">
      <selection activeCell="D4" sqref="D4"/>
    </sheetView>
  </sheetViews>
  <sheetFormatPr defaultRowHeight="12.75" x14ac:dyDescent="0.2"/>
  <cols>
    <col min="1" max="1" width="5.42578125" customWidth="1"/>
    <col min="2" max="2" width="21.28515625" customWidth="1"/>
    <col min="3" max="3" width="1.85546875" customWidth="1"/>
    <col min="4" max="4" width="35.7109375" customWidth="1"/>
    <col min="5" max="5" width="5.42578125" customWidth="1"/>
    <col min="6" max="6" width="13.7109375" customWidth="1"/>
    <col min="7" max="7" width="15.7109375" customWidth="1"/>
    <col min="8" max="8" width="12.7109375" customWidth="1"/>
    <col min="10" max="10" width="2.140625" customWidth="1"/>
    <col min="11" max="11" width="6.85546875" customWidth="1"/>
    <col min="12" max="12" width="9.140625" hidden="1" customWidth="1"/>
    <col min="13" max="13" width="13.5703125" customWidth="1"/>
    <col min="14" max="14" width="8.42578125" customWidth="1"/>
    <col min="16" max="16" width="0" hidden="1" customWidth="1"/>
  </cols>
  <sheetData>
    <row r="1" spans="1:19" ht="30" x14ac:dyDescent="0.4">
      <c r="A1" s="1784" t="s">
        <v>214</v>
      </c>
      <c r="B1" s="1784"/>
      <c r="C1" s="1784"/>
      <c r="D1" s="1784"/>
      <c r="E1" s="1784"/>
      <c r="F1" s="1784"/>
      <c r="G1" s="1784"/>
      <c r="H1" s="1784"/>
      <c r="I1" s="1784"/>
      <c r="J1" s="1784"/>
      <c r="K1" s="1784"/>
      <c r="L1" s="1784"/>
      <c r="M1" s="1784"/>
      <c r="N1" s="1784"/>
      <c r="O1" s="1784"/>
    </row>
    <row r="2" spans="1:19" ht="15" x14ac:dyDescent="0.25">
      <c r="A2" s="1785" t="s">
        <v>252</v>
      </c>
      <c r="B2" s="1785"/>
      <c r="C2" s="1785"/>
      <c r="D2" s="1785"/>
      <c r="E2" s="1785"/>
      <c r="F2" s="1785"/>
      <c r="G2" s="1785"/>
      <c r="H2" s="1785"/>
      <c r="I2" s="1785"/>
      <c r="J2" s="1785"/>
      <c r="K2" s="1785"/>
      <c r="L2" s="1785"/>
      <c r="M2" s="1785"/>
      <c r="N2" s="1785"/>
      <c r="O2" s="1785"/>
    </row>
    <row r="3" spans="1:19" ht="15" x14ac:dyDescent="0.25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9" ht="15.75" x14ac:dyDescent="0.25">
      <c r="A4" s="306"/>
      <c r="B4" s="186" t="s">
        <v>216</v>
      </c>
      <c r="C4" s="186" t="s">
        <v>67</v>
      </c>
      <c r="D4" s="307" t="s">
        <v>217</v>
      </c>
      <c r="E4" s="306"/>
      <c r="G4" s="193" t="s">
        <v>66</v>
      </c>
      <c r="H4" s="193"/>
      <c r="I4" s="308"/>
      <c r="J4" s="308" t="s">
        <v>67</v>
      </c>
      <c r="K4" s="1805"/>
      <c r="L4" s="1805"/>
      <c r="M4" s="1805"/>
      <c r="N4" s="1805"/>
      <c r="O4" s="1805"/>
    </row>
    <row r="5" spans="1:19" ht="15.75" x14ac:dyDescent="0.25">
      <c r="A5" s="306"/>
      <c r="B5" s="186" t="s">
        <v>218</v>
      </c>
      <c r="C5" s="186" t="s">
        <v>67</v>
      </c>
      <c r="D5" s="186" t="s">
        <v>219</v>
      </c>
      <c r="E5" s="306"/>
      <c r="G5" s="193" t="s">
        <v>220</v>
      </c>
      <c r="H5" s="193"/>
      <c r="I5" s="308"/>
      <c r="J5" s="308" t="s">
        <v>67</v>
      </c>
      <c r="K5" s="1805"/>
      <c r="L5" s="1805"/>
      <c r="M5" s="1805"/>
      <c r="N5" s="1805"/>
      <c r="O5" s="1805"/>
    </row>
    <row r="6" spans="1:19" ht="15.75" x14ac:dyDescent="0.25">
      <c r="A6" s="306"/>
      <c r="C6" s="186"/>
      <c r="D6" s="186"/>
      <c r="E6" s="306"/>
      <c r="G6" s="193" t="s">
        <v>221</v>
      </c>
      <c r="H6" s="193"/>
      <c r="I6" s="308"/>
      <c r="J6" s="308" t="s">
        <v>67</v>
      </c>
      <c r="K6" s="1805"/>
      <c r="L6" s="1805"/>
      <c r="M6" s="1805"/>
      <c r="N6" s="1805"/>
      <c r="O6" s="1805"/>
    </row>
    <row r="7" spans="1:19" ht="15.75" x14ac:dyDescent="0.25">
      <c r="A7" s="306"/>
      <c r="B7" s="309" t="s">
        <v>50</v>
      </c>
      <c r="C7" s="186"/>
      <c r="D7" s="186"/>
      <c r="E7" s="306"/>
      <c r="G7" s="193" t="s">
        <v>56</v>
      </c>
      <c r="H7" s="193"/>
      <c r="I7" s="308"/>
      <c r="J7" s="308" t="s">
        <v>67</v>
      </c>
      <c r="K7" s="1806" t="str">
        <f ca="1">YEAR(NOW())-1&amp;"/ "&amp;YEAR(NOW())</f>
        <v>2016/ 2017</v>
      </c>
      <c r="L7" s="1806"/>
      <c r="M7" s="1806"/>
      <c r="N7" s="1806"/>
      <c r="O7" s="1806"/>
    </row>
    <row r="8" spans="1:19" ht="15.75" x14ac:dyDescent="0.25">
      <c r="A8" s="306"/>
      <c r="B8" s="309" t="s">
        <v>76</v>
      </c>
      <c r="C8" s="306"/>
      <c r="D8" s="306"/>
      <c r="E8" s="306"/>
      <c r="G8" s="193" t="s">
        <v>222</v>
      </c>
      <c r="H8" s="193"/>
      <c r="I8" s="308"/>
      <c r="J8" s="308" t="s">
        <v>67</v>
      </c>
      <c r="K8" s="1805"/>
      <c r="L8" s="1805"/>
      <c r="M8" s="1805"/>
      <c r="N8" s="1805"/>
      <c r="O8" s="1805"/>
    </row>
    <row r="9" spans="1:19" ht="15" thickBot="1" x14ac:dyDescent="0.25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</row>
    <row r="10" spans="1:19" ht="15.75" customHeight="1" x14ac:dyDescent="0.25">
      <c r="A10" s="1791" t="s">
        <v>49</v>
      </c>
      <c r="B10" s="1788" t="s">
        <v>41</v>
      </c>
      <c r="C10" s="1788" t="s">
        <v>70</v>
      </c>
      <c r="D10" s="1788"/>
      <c r="E10" s="1802" t="s">
        <v>153</v>
      </c>
      <c r="F10" s="1786" t="s">
        <v>72</v>
      </c>
      <c r="G10" s="1786"/>
      <c r="H10" s="1787"/>
      <c r="I10" s="1770" t="s">
        <v>223</v>
      </c>
      <c r="J10" s="1773" t="s">
        <v>224</v>
      </c>
      <c r="K10" s="1774"/>
      <c r="L10" s="310"/>
      <c r="M10" s="1770" t="s">
        <v>225</v>
      </c>
      <c r="N10" s="1770" t="s">
        <v>84</v>
      </c>
      <c r="O10" s="1781" t="s">
        <v>256</v>
      </c>
    </row>
    <row r="11" spans="1:19" ht="15" customHeight="1" x14ac:dyDescent="0.2">
      <c r="A11" s="1792"/>
      <c r="B11" s="1789"/>
      <c r="C11" s="1789"/>
      <c r="D11" s="1789"/>
      <c r="E11" s="1803"/>
      <c r="F11" s="1799" t="s">
        <v>253</v>
      </c>
      <c r="G11" s="1796" t="s">
        <v>254</v>
      </c>
      <c r="H11" s="1794" t="s">
        <v>255</v>
      </c>
      <c r="I11" s="1771"/>
      <c r="J11" s="1775"/>
      <c r="K11" s="1776"/>
      <c r="L11" s="311"/>
      <c r="M11" s="1771"/>
      <c r="N11" s="1771"/>
      <c r="O11" s="1782"/>
    </row>
    <row r="12" spans="1:19" ht="15" x14ac:dyDescent="0.2">
      <c r="A12" s="1792"/>
      <c r="B12" s="1789"/>
      <c r="C12" s="1789"/>
      <c r="D12" s="1789"/>
      <c r="E12" s="1803"/>
      <c r="F12" s="1800"/>
      <c r="G12" s="1797"/>
      <c r="H12" s="1795"/>
      <c r="I12" s="1771"/>
      <c r="J12" s="1775"/>
      <c r="K12" s="1776"/>
      <c r="L12" s="311"/>
      <c r="M12" s="1771"/>
      <c r="N12" s="1771"/>
      <c r="O12" s="1782"/>
      <c r="R12" s="1769"/>
      <c r="S12" s="1769"/>
    </row>
    <row r="13" spans="1:19" ht="15.75" thickBot="1" x14ac:dyDescent="0.25">
      <c r="A13" s="1793"/>
      <c r="B13" s="1790"/>
      <c r="C13" s="1790"/>
      <c r="D13" s="1790"/>
      <c r="E13" s="1804"/>
      <c r="F13" s="1801"/>
      <c r="G13" s="1798"/>
      <c r="H13" s="1772"/>
      <c r="I13" s="1772"/>
      <c r="J13" s="1777"/>
      <c r="K13" s="1778"/>
      <c r="L13" s="312"/>
      <c r="M13" s="1772"/>
      <c r="N13" s="1772"/>
      <c r="O13" s="1783"/>
      <c r="R13" s="1769"/>
      <c r="S13" s="1769"/>
    </row>
    <row r="14" spans="1:19" ht="21" customHeight="1" x14ac:dyDescent="0.2">
      <c r="A14" s="313">
        <v>1</v>
      </c>
      <c r="B14" s="314"/>
      <c r="C14" s="315"/>
      <c r="D14" s="316"/>
      <c r="E14" s="317"/>
      <c r="F14" s="318"/>
      <c r="G14" s="314"/>
      <c r="H14" s="314"/>
      <c r="I14" s="319" t="str">
        <f t="shared" ref="I14:I43" si="0">IF(D14="","",0.7*F14+0.1*G14+0.2*H14)</f>
        <v/>
      </c>
      <c r="J14" s="1779" t="str">
        <f t="shared" ref="J14:J43" si="1">IF(D14="","",IF(I14&gt;=81,"A",IF(I14&gt;=76,"A-",IF(I14&gt;=72,"B+",IF(I14&gt;=68,"B",IF(I14&gt;=64,"B-",IF(I14&gt;=60,"C+",IF(I14&gt;=56,"C",L14))))))))</f>
        <v/>
      </c>
      <c r="K14" s="1780"/>
      <c r="L14" s="319" t="str">
        <f t="shared" ref="L14:L43" si="2">IF(I14&gt;=41,"D","E")</f>
        <v>D</v>
      </c>
      <c r="M14" s="320"/>
      <c r="N14" s="321" t="str">
        <f t="shared" ref="N14:N43" si="3">IF(I14&gt;=M14,I14,M14)</f>
        <v/>
      </c>
      <c r="O14" s="322" t="str">
        <f t="shared" ref="O14:O43" si="4">IF(D14="","",IF(N14&gt;=81,"A",IF(N14&gt;=76,"A-",IF(N14&gt;=72,"B+",IF(N14&gt;=68,"B",IF(N14&gt;=64,"B-",IF(N14&gt;=60,"C+",IF(N14&gt;=56,"C",P14))))))))</f>
        <v/>
      </c>
      <c r="P14" t="str">
        <f t="shared" ref="P14:P43" si="5">IF(N14&gt;=41,"D","E")</f>
        <v>D</v>
      </c>
      <c r="R14" s="323"/>
      <c r="S14" s="323"/>
    </row>
    <row r="15" spans="1:19" ht="21" customHeight="1" x14ac:dyDescent="0.2">
      <c r="A15" s="324">
        <v>2</v>
      </c>
      <c r="B15" s="325"/>
      <c r="C15" s="326"/>
      <c r="D15" s="327"/>
      <c r="E15" s="328"/>
      <c r="F15" s="329"/>
      <c r="G15" s="325"/>
      <c r="H15" s="325"/>
      <c r="I15" s="330" t="str">
        <f t="shared" si="0"/>
        <v/>
      </c>
      <c r="J15" s="1737" t="str">
        <f t="shared" si="1"/>
        <v/>
      </c>
      <c r="K15" s="1738"/>
      <c r="L15" s="330" t="str">
        <f t="shared" si="2"/>
        <v>D</v>
      </c>
      <c r="M15" s="331"/>
      <c r="N15" s="332" t="str">
        <f t="shared" si="3"/>
        <v/>
      </c>
      <c r="O15" s="333" t="str">
        <f t="shared" si="4"/>
        <v/>
      </c>
      <c r="P15" t="str">
        <f t="shared" si="5"/>
        <v>D</v>
      </c>
      <c r="R15" s="323"/>
      <c r="S15" s="323"/>
    </row>
    <row r="16" spans="1:19" ht="21" customHeight="1" x14ac:dyDescent="0.2">
      <c r="A16" s="324">
        <v>3</v>
      </c>
      <c r="B16" s="325"/>
      <c r="C16" s="326"/>
      <c r="D16" s="327"/>
      <c r="E16" s="328"/>
      <c r="F16" s="329"/>
      <c r="G16" s="325"/>
      <c r="H16" s="325"/>
      <c r="I16" s="334" t="str">
        <f t="shared" si="0"/>
        <v/>
      </c>
      <c r="J16" s="1737" t="str">
        <f t="shared" si="1"/>
        <v/>
      </c>
      <c r="K16" s="1738"/>
      <c r="L16" s="334" t="str">
        <f t="shared" si="2"/>
        <v>D</v>
      </c>
      <c r="M16" s="331"/>
      <c r="N16" s="332" t="str">
        <f t="shared" si="3"/>
        <v/>
      </c>
      <c r="O16" s="333" t="str">
        <f t="shared" si="4"/>
        <v/>
      </c>
      <c r="P16" t="str">
        <f t="shared" si="5"/>
        <v>D</v>
      </c>
      <c r="R16" s="323"/>
      <c r="S16" s="323"/>
    </row>
    <row r="17" spans="1:19" ht="21" customHeight="1" x14ac:dyDescent="0.2">
      <c r="A17" s="324">
        <v>4</v>
      </c>
      <c r="B17" s="325"/>
      <c r="C17" s="326"/>
      <c r="D17" s="327"/>
      <c r="E17" s="335"/>
      <c r="F17" s="329"/>
      <c r="G17" s="325"/>
      <c r="H17" s="325"/>
      <c r="I17" s="334" t="str">
        <f t="shared" si="0"/>
        <v/>
      </c>
      <c r="J17" s="1737" t="str">
        <f t="shared" si="1"/>
        <v/>
      </c>
      <c r="K17" s="1738"/>
      <c r="L17" s="334" t="str">
        <f t="shared" si="2"/>
        <v>D</v>
      </c>
      <c r="M17" s="331"/>
      <c r="N17" s="332" t="str">
        <f t="shared" si="3"/>
        <v/>
      </c>
      <c r="O17" s="333" t="str">
        <f t="shared" si="4"/>
        <v/>
      </c>
      <c r="P17" t="str">
        <f t="shared" si="5"/>
        <v>D</v>
      </c>
      <c r="R17" s="323"/>
      <c r="S17" s="323"/>
    </row>
    <row r="18" spans="1:19" ht="21" customHeight="1" x14ac:dyDescent="0.2">
      <c r="A18" s="324">
        <v>5</v>
      </c>
      <c r="B18" s="325"/>
      <c r="C18" s="326"/>
      <c r="D18" s="327"/>
      <c r="E18" s="335"/>
      <c r="F18" s="329"/>
      <c r="G18" s="325"/>
      <c r="H18" s="325"/>
      <c r="I18" s="334" t="str">
        <f t="shared" si="0"/>
        <v/>
      </c>
      <c r="J18" s="1737" t="str">
        <f t="shared" si="1"/>
        <v/>
      </c>
      <c r="K18" s="1738"/>
      <c r="L18" s="334" t="str">
        <f t="shared" si="2"/>
        <v>D</v>
      </c>
      <c r="M18" s="331"/>
      <c r="N18" s="332" t="str">
        <f t="shared" si="3"/>
        <v/>
      </c>
      <c r="O18" s="333" t="str">
        <f t="shared" si="4"/>
        <v/>
      </c>
      <c r="P18" t="str">
        <f t="shared" si="5"/>
        <v>D</v>
      </c>
      <c r="R18" s="323"/>
      <c r="S18" s="323"/>
    </row>
    <row r="19" spans="1:19" ht="21" customHeight="1" x14ac:dyDescent="0.2">
      <c r="A19" s="324">
        <v>6</v>
      </c>
      <c r="B19" s="325"/>
      <c r="C19" s="326"/>
      <c r="D19" s="327"/>
      <c r="E19" s="335"/>
      <c r="F19" s="329"/>
      <c r="G19" s="325"/>
      <c r="H19" s="325"/>
      <c r="I19" s="334" t="str">
        <f t="shared" si="0"/>
        <v/>
      </c>
      <c r="J19" s="1737" t="str">
        <f t="shared" si="1"/>
        <v/>
      </c>
      <c r="K19" s="1738"/>
      <c r="L19" s="334" t="str">
        <f t="shared" si="2"/>
        <v>D</v>
      </c>
      <c r="M19" s="331"/>
      <c r="N19" s="332" t="str">
        <f t="shared" si="3"/>
        <v/>
      </c>
      <c r="O19" s="333" t="str">
        <f t="shared" si="4"/>
        <v/>
      </c>
      <c r="P19" t="str">
        <f t="shared" si="5"/>
        <v>D</v>
      </c>
      <c r="R19" s="323"/>
      <c r="S19" s="323"/>
    </row>
    <row r="20" spans="1:19" ht="21" customHeight="1" x14ac:dyDescent="0.2">
      <c r="A20" s="324">
        <v>7</v>
      </c>
      <c r="B20" s="325"/>
      <c r="C20" s="326"/>
      <c r="D20" s="327"/>
      <c r="E20" s="335"/>
      <c r="F20" s="329"/>
      <c r="G20" s="325"/>
      <c r="H20" s="325"/>
      <c r="I20" s="334" t="str">
        <f t="shared" si="0"/>
        <v/>
      </c>
      <c r="J20" s="1737" t="str">
        <f t="shared" si="1"/>
        <v/>
      </c>
      <c r="K20" s="1738"/>
      <c r="L20" s="334" t="str">
        <f t="shared" si="2"/>
        <v>D</v>
      </c>
      <c r="M20" s="331"/>
      <c r="N20" s="332" t="str">
        <f t="shared" si="3"/>
        <v/>
      </c>
      <c r="O20" s="333" t="str">
        <f t="shared" si="4"/>
        <v/>
      </c>
      <c r="P20" t="str">
        <f t="shared" si="5"/>
        <v>D</v>
      </c>
      <c r="R20" s="323"/>
      <c r="S20" s="323"/>
    </row>
    <row r="21" spans="1:19" ht="21" customHeight="1" x14ac:dyDescent="0.2">
      <c r="A21" s="324">
        <v>8</v>
      </c>
      <c r="B21" s="325"/>
      <c r="C21" s="326"/>
      <c r="D21" s="327"/>
      <c r="E21" s="335"/>
      <c r="F21" s="329"/>
      <c r="G21" s="325"/>
      <c r="H21" s="325"/>
      <c r="I21" s="334" t="str">
        <f t="shared" si="0"/>
        <v/>
      </c>
      <c r="J21" s="1737" t="str">
        <f t="shared" si="1"/>
        <v/>
      </c>
      <c r="K21" s="1738"/>
      <c r="L21" s="334" t="str">
        <f t="shared" si="2"/>
        <v>D</v>
      </c>
      <c r="M21" s="331"/>
      <c r="N21" s="332" t="str">
        <f t="shared" si="3"/>
        <v/>
      </c>
      <c r="O21" s="333" t="str">
        <f t="shared" si="4"/>
        <v/>
      </c>
      <c r="P21" t="str">
        <f t="shared" si="5"/>
        <v>D</v>
      </c>
      <c r="R21" s="323"/>
      <c r="S21" s="323"/>
    </row>
    <row r="22" spans="1:19" ht="21" customHeight="1" x14ac:dyDescent="0.2">
      <c r="A22" s="336">
        <v>9</v>
      </c>
      <c r="B22" s="325"/>
      <c r="C22" s="326"/>
      <c r="D22" s="327"/>
      <c r="E22" s="335"/>
      <c r="F22" s="329"/>
      <c r="G22" s="325"/>
      <c r="H22" s="325"/>
      <c r="I22" s="334" t="str">
        <f t="shared" si="0"/>
        <v/>
      </c>
      <c r="J22" s="1737" t="str">
        <f t="shared" si="1"/>
        <v/>
      </c>
      <c r="K22" s="1738"/>
      <c r="L22" s="334" t="str">
        <f t="shared" si="2"/>
        <v>D</v>
      </c>
      <c r="M22" s="331"/>
      <c r="N22" s="332" t="str">
        <f t="shared" si="3"/>
        <v/>
      </c>
      <c r="O22" s="333" t="str">
        <f t="shared" si="4"/>
        <v/>
      </c>
      <c r="P22" t="str">
        <f t="shared" si="5"/>
        <v>D</v>
      </c>
      <c r="R22" s="323"/>
      <c r="S22" s="323"/>
    </row>
    <row r="23" spans="1:19" ht="21" customHeight="1" x14ac:dyDescent="0.2">
      <c r="A23" s="336">
        <v>10</v>
      </c>
      <c r="B23" s="325"/>
      <c r="C23" s="326"/>
      <c r="D23" s="327"/>
      <c r="E23" s="335"/>
      <c r="F23" s="329"/>
      <c r="G23" s="325"/>
      <c r="H23" s="325"/>
      <c r="I23" s="334" t="str">
        <f t="shared" si="0"/>
        <v/>
      </c>
      <c r="J23" s="1737" t="str">
        <f t="shared" si="1"/>
        <v/>
      </c>
      <c r="K23" s="1738"/>
      <c r="L23" s="334" t="str">
        <f t="shared" si="2"/>
        <v>D</v>
      </c>
      <c r="M23" s="331"/>
      <c r="N23" s="332" t="str">
        <f t="shared" si="3"/>
        <v/>
      </c>
      <c r="O23" s="333" t="str">
        <f t="shared" si="4"/>
        <v/>
      </c>
      <c r="P23" t="str">
        <f t="shared" si="5"/>
        <v>D</v>
      </c>
      <c r="R23" s="323"/>
      <c r="S23" s="323"/>
    </row>
    <row r="24" spans="1:19" ht="21" customHeight="1" x14ac:dyDescent="0.2">
      <c r="A24" s="324">
        <v>11</v>
      </c>
      <c r="B24" s="325"/>
      <c r="C24" s="326"/>
      <c r="D24" s="327"/>
      <c r="E24" s="335"/>
      <c r="F24" s="329"/>
      <c r="G24" s="325"/>
      <c r="H24" s="325"/>
      <c r="I24" s="334" t="str">
        <f t="shared" si="0"/>
        <v/>
      </c>
      <c r="J24" s="1737" t="str">
        <f t="shared" si="1"/>
        <v/>
      </c>
      <c r="K24" s="1738"/>
      <c r="L24" s="334" t="str">
        <f t="shared" si="2"/>
        <v>D</v>
      </c>
      <c r="M24" s="331"/>
      <c r="N24" s="332" t="str">
        <f t="shared" si="3"/>
        <v/>
      </c>
      <c r="O24" s="333" t="str">
        <f t="shared" si="4"/>
        <v/>
      </c>
      <c r="P24" t="str">
        <f t="shared" si="5"/>
        <v>D</v>
      </c>
    </row>
    <row r="25" spans="1:19" ht="21" customHeight="1" x14ac:dyDescent="0.2">
      <c r="A25" s="336">
        <v>12</v>
      </c>
      <c r="B25" s="325"/>
      <c r="C25" s="326"/>
      <c r="D25" s="327"/>
      <c r="E25" s="335"/>
      <c r="F25" s="329"/>
      <c r="G25" s="325"/>
      <c r="H25" s="325"/>
      <c r="I25" s="334" t="str">
        <f t="shared" si="0"/>
        <v/>
      </c>
      <c r="J25" s="1737" t="str">
        <f t="shared" si="1"/>
        <v/>
      </c>
      <c r="K25" s="1738"/>
      <c r="L25" s="334" t="str">
        <f t="shared" si="2"/>
        <v>D</v>
      </c>
      <c r="M25" s="331"/>
      <c r="N25" s="332" t="str">
        <f t="shared" si="3"/>
        <v/>
      </c>
      <c r="O25" s="333" t="str">
        <f t="shared" si="4"/>
        <v/>
      </c>
      <c r="P25" t="str">
        <f t="shared" si="5"/>
        <v>D</v>
      </c>
    </row>
    <row r="26" spans="1:19" ht="21" customHeight="1" x14ac:dyDescent="0.2">
      <c r="A26" s="324">
        <v>13</v>
      </c>
      <c r="B26" s="325"/>
      <c r="C26" s="326"/>
      <c r="D26" s="327"/>
      <c r="E26" s="335"/>
      <c r="F26" s="329"/>
      <c r="G26" s="325"/>
      <c r="H26" s="325"/>
      <c r="I26" s="334" t="str">
        <f t="shared" si="0"/>
        <v/>
      </c>
      <c r="J26" s="1737" t="str">
        <f t="shared" si="1"/>
        <v/>
      </c>
      <c r="K26" s="1738"/>
      <c r="L26" s="334" t="str">
        <f t="shared" si="2"/>
        <v>D</v>
      </c>
      <c r="M26" s="331"/>
      <c r="N26" s="332" t="str">
        <f t="shared" si="3"/>
        <v/>
      </c>
      <c r="O26" s="333" t="str">
        <f t="shared" si="4"/>
        <v/>
      </c>
      <c r="P26" t="str">
        <f t="shared" si="5"/>
        <v>D</v>
      </c>
    </row>
    <row r="27" spans="1:19" ht="21" customHeight="1" x14ac:dyDescent="0.2">
      <c r="A27" s="336">
        <v>14</v>
      </c>
      <c r="B27" s="325"/>
      <c r="C27" s="326"/>
      <c r="D27" s="327"/>
      <c r="E27" s="335"/>
      <c r="F27" s="329"/>
      <c r="G27" s="325"/>
      <c r="H27" s="325"/>
      <c r="I27" s="334" t="str">
        <f t="shared" si="0"/>
        <v/>
      </c>
      <c r="J27" s="1737" t="str">
        <f t="shared" si="1"/>
        <v/>
      </c>
      <c r="K27" s="1738"/>
      <c r="L27" s="334" t="str">
        <f t="shared" si="2"/>
        <v>D</v>
      </c>
      <c r="M27" s="331"/>
      <c r="N27" s="332" t="str">
        <f t="shared" si="3"/>
        <v/>
      </c>
      <c r="O27" s="333" t="str">
        <f t="shared" si="4"/>
        <v/>
      </c>
      <c r="P27" t="str">
        <f t="shared" si="5"/>
        <v>D</v>
      </c>
    </row>
    <row r="28" spans="1:19" ht="21" customHeight="1" x14ac:dyDescent="0.2">
      <c r="A28" s="336">
        <v>15</v>
      </c>
      <c r="B28" s="325"/>
      <c r="C28" s="326"/>
      <c r="D28" s="327"/>
      <c r="E28" s="335"/>
      <c r="F28" s="329"/>
      <c r="G28" s="325"/>
      <c r="H28" s="325"/>
      <c r="I28" s="334" t="str">
        <f t="shared" si="0"/>
        <v/>
      </c>
      <c r="J28" s="1737" t="str">
        <f t="shared" si="1"/>
        <v/>
      </c>
      <c r="K28" s="1738"/>
      <c r="L28" s="334" t="str">
        <f t="shared" si="2"/>
        <v>D</v>
      </c>
      <c r="M28" s="331"/>
      <c r="N28" s="332" t="str">
        <f t="shared" si="3"/>
        <v/>
      </c>
      <c r="O28" s="333" t="str">
        <f t="shared" si="4"/>
        <v/>
      </c>
      <c r="P28" t="str">
        <f t="shared" si="5"/>
        <v>D</v>
      </c>
    </row>
    <row r="29" spans="1:19" ht="21" customHeight="1" x14ac:dyDescent="0.2">
      <c r="A29" s="336">
        <v>16</v>
      </c>
      <c r="B29" s="325"/>
      <c r="C29" s="326"/>
      <c r="D29" s="327"/>
      <c r="E29" s="335"/>
      <c r="F29" s="329"/>
      <c r="G29" s="325"/>
      <c r="H29" s="325"/>
      <c r="I29" s="334" t="str">
        <f t="shared" si="0"/>
        <v/>
      </c>
      <c r="J29" s="1737" t="str">
        <f t="shared" si="1"/>
        <v/>
      </c>
      <c r="K29" s="1738"/>
      <c r="L29" s="334" t="str">
        <f t="shared" si="2"/>
        <v>D</v>
      </c>
      <c r="M29" s="331"/>
      <c r="N29" s="332" t="str">
        <f t="shared" si="3"/>
        <v/>
      </c>
      <c r="O29" s="333" t="str">
        <f t="shared" si="4"/>
        <v/>
      </c>
      <c r="P29" t="str">
        <f t="shared" si="5"/>
        <v>D</v>
      </c>
    </row>
    <row r="30" spans="1:19" ht="21" customHeight="1" x14ac:dyDescent="0.2">
      <c r="A30" s="324">
        <v>17</v>
      </c>
      <c r="B30" s="325"/>
      <c r="C30" s="326"/>
      <c r="D30" s="327"/>
      <c r="E30" s="335"/>
      <c r="F30" s="329"/>
      <c r="G30" s="325"/>
      <c r="H30" s="325"/>
      <c r="I30" s="334" t="str">
        <f t="shared" si="0"/>
        <v/>
      </c>
      <c r="J30" s="1737" t="str">
        <f t="shared" si="1"/>
        <v/>
      </c>
      <c r="K30" s="1738"/>
      <c r="L30" s="334" t="str">
        <f t="shared" si="2"/>
        <v>D</v>
      </c>
      <c r="M30" s="331"/>
      <c r="N30" s="332" t="str">
        <f t="shared" si="3"/>
        <v/>
      </c>
      <c r="O30" s="333" t="str">
        <f t="shared" si="4"/>
        <v/>
      </c>
      <c r="P30" t="str">
        <f t="shared" si="5"/>
        <v>D</v>
      </c>
    </row>
    <row r="31" spans="1:19" ht="21" customHeight="1" x14ac:dyDescent="0.2">
      <c r="A31" s="324">
        <v>18</v>
      </c>
      <c r="B31" s="325"/>
      <c r="C31" s="326"/>
      <c r="D31" s="327"/>
      <c r="E31" s="335"/>
      <c r="F31" s="329"/>
      <c r="G31" s="325"/>
      <c r="H31" s="325"/>
      <c r="I31" s="334" t="str">
        <f t="shared" si="0"/>
        <v/>
      </c>
      <c r="J31" s="1737" t="str">
        <f t="shared" si="1"/>
        <v/>
      </c>
      <c r="K31" s="1738"/>
      <c r="L31" s="334" t="str">
        <f t="shared" si="2"/>
        <v>D</v>
      </c>
      <c r="M31" s="331"/>
      <c r="N31" s="332" t="str">
        <f t="shared" si="3"/>
        <v/>
      </c>
      <c r="O31" s="333" t="str">
        <f t="shared" si="4"/>
        <v/>
      </c>
      <c r="P31" t="str">
        <f t="shared" si="5"/>
        <v>D</v>
      </c>
    </row>
    <row r="32" spans="1:19" ht="21" customHeight="1" x14ac:dyDescent="0.2">
      <c r="A32" s="324">
        <v>19</v>
      </c>
      <c r="B32" s="325"/>
      <c r="C32" s="326"/>
      <c r="D32" s="327"/>
      <c r="E32" s="335"/>
      <c r="F32" s="329"/>
      <c r="G32" s="325"/>
      <c r="H32" s="325"/>
      <c r="I32" s="334" t="str">
        <f t="shared" si="0"/>
        <v/>
      </c>
      <c r="J32" s="1737" t="str">
        <f t="shared" si="1"/>
        <v/>
      </c>
      <c r="K32" s="1738"/>
      <c r="L32" s="334" t="str">
        <f t="shared" si="2"/>
        <v>D</v>
      </c>
      <c r="M32" s="331"/>
      <c r="N32" s="332" t="str">
        <f t="shared" si="3"/>
        <v/>
      </c>
      <c r="O32" s="333" t="str">
        <f t="shared" si="4"/>
        <v/>
      </c>
      <c r="P32" t="str">
        <f t="shared" si="5"/>
        <v>D</v>
      </c>
    </row>
    <row r="33" spans="1:16" ht="21" customHeight="1" x14ac:dyDescent="0.2">
      <c r="A33" s="324">
        <v>20</v>
      </c>
      <c r="B33" s="325"/>
      <c r="C33" s="326"/>
      <c r="D33" s="327"/>
      <c r="E33" s="328"/>
      <c r="F33" s="329"/>
      <c r="G33" s="325"/>
      <c r="H33" s="325"/>
      <c r="I33" s="334" t="str">
        <f t="shared" si="0"/>
        <v/>
      </c>
      <c r="J33" s="1737" t="str">
        <f t="shared" si="1"/>
        <v/>
      </c>
      <c r="K33" s="1738"/>
      <c r="L33" s="334" t="str">
        <f t="shared" si="2"/>
        <v>D</v>
      </c>
      <c r="M33" s="331"/>
      <c r="N33" s="332" t="str">
        <f t="shared" si="3"/>
        <v/>
      </c>
      <c r="O33" s="333" t="str">
        <f t="shared" si="4"/>
        <v/>
      </c>
      <c r="P33" t="str">
        <f t="shared" si="5"/>
        <v>D</v>
      </c>
    </row>
    <row r="34" spans="1:16" ht="21" customHeight="1" x14ac:dyDescent="0.2">
      <c r="A34" s="324">
        <v>21</v>
      </c>
      <c r="B34" s="325"/>
      <c r="C34" s="326"/>
      <c r="D34" s="327"/>
      <c r="E34" s="328"/>
      <c r="F34" s="329"/>
      <c r="G34" s="325"/>
      <c r="H34" s="325"/>
      <c r="I34" s="334" t="str">
        <f t="shared" si="0"/>
        <v/>
      </c>
      <c r="J34" s="1737" t="str">
        <f t="shared" si="1"/>
        <v/>
      </c>
      <c r="K34" s="1738"/>
      <c r="L34" s="334" t="str">
        <f t="shared" si="2"/>
        <v>D</v>
      </c>
      <c r="M34" s="331"/>
      <c r="N34" s="332" t="str">
        <f t="shared" si="3"/>
        <v/>
      </c>
      <c r="O34" s="333" t="str">
        <f t="shared" si="4"/>
        <v/>
      </c>
      <c r="P34" t="str">
        <f t="shared" si="5"/>
        <v>D</v>
      </c>
    </row>
    <row r="35" spans="1:16" ht="21" customHeight="1" x14ac:dyDescent="0.2">
      <c r="A35" s="324">
        <v>22</v>
      </c>
      <c r="B35" s="325"/>
      <c r="C35" s="326"/>
      <c r="D35" s="327"/>
      <c r="E35" s="328"/>
      <c r="F35" s="329"/>
      <c r="G35" s="325"/>
      <c r="H35" s="325"/>
      <c r="I35" s="334" t="str">
        <f t="shared" si="0"/>
        <v/>
      </c>
      <c r="J35" s="1737" t="str">
        <f t="shared" si="1"/>
        <v/>
      </c>
      <c r="K35" s="1738"/>
      <c r="L35" s="334" t="str">
        <f t="shared" si="2"/>
        <v>D</v>
      </c>
      <c r="M35" s="331"/>
      <c r="N35" s="332" t="str">
        <f t="shared" si="3"/>
        <v/>
      </c>
      <c r="O35" s="333" t="str">
        <f t="shared" si="4"/>
        <v/>
      </c>
      <c r="P35" t="str">
        <f t="shared" si="5"/>
        <v>D</v>
      </c>
    </row>
    <row r="36" spans="1:16" ht="21" customHeight="1" x14ac:dyDescent="0.2">
      <c r="A36" s="324">
        <v>23</v>
      </c>
      <c r="B36" s="325"/>
      <c r="C36" s="326"/>
      <c r="D36" s="327"/>
      <c r="E36" s="328"/>
      <c r="F36" s="329"/>
      <c r="G36" s="325"/>
      <c r="H36" s="325"/>
      <c r="I36" s="334" t="str">
        <f t="shared" si="0"/>
        <v/>
      </c>
      <c r="J36" s="1737" t="str">
        <f t="shared" si="1"/>
        <v/>
      </c>
      <c r="K36" s="1738"/>
      <c r="L36" s="334" t="str">
        <f t="shared" si="2"/>
        <v>D</v>
      </c>
      <c r="M36" s="331"/>
      <c r="N36" s="332" t="str">
        <f t="shared" si="3"/>
        <v/>
      </c>
      <c r="O36" s="333" t="str">
        <f t="shared" si="4"/>
        <v/>
      </c>
      <c r="P36" t="str">
        <f t="shared" si="5"/>
        <v>D</v>
      </c>
    </row>
    <row r="37" spans="1:16" ht="21" customHeight="1" x14ac:dyDescent="0.2">
      <c r="A37" s="324">
        <v>24</v>
      </c>
      <c r="B37" s="325"/>
      <c r="C37" s="326"/>
      <c r="D37" s="327"/>
      <c r="E37" s="328"/>
      <c r="F37" s="329"/>
      <c r="G37" s="325"/>
      <c r="H37" s="325"/>
      <c r="I37" s="334" t="str">
        <f t="shared" si="0"/>
        <v/>
      </c>
      <c r="J37" s="1737" t="str">
        <f t="shared" si="1"/>
        <v/>
      </c>
      <c r="K37" s="1738"/>
      <c r="L37" s="334" t="str">
        <f t="shared" si="2"/>
        <v>D</v>
      </c>
      <c r="M37" s="331"/>
      <c r="N37" s="332" t="str">
        <f t="shared" si="3"/>
        <v/>
      </c>
      <c r="O37" s="333" t="str">
        <f t="shared" si="4"/>
        <v/>
      </c>
      <c r="P37" t="str">
        <f t="shared" si="5"/>
        <v>D</v>
      </c>
    </row>
    <row r="38" spans="1:16" ht="21" customHeight="1" x14ac:dyDescent="0.2">
      <c r="A38" s="324">
        <v>25</v>
      </c>
      <c r="B38" s="325"/>
      <c r="C38" s="326"/>
      <c r="D38" s="327"/>
      <c r="E38" s="328"/>
      <c r="F38" s="329"/>
      <c r="G38" s="325"/>
      <c r="H38" s="325"/>
      <c r="I38" s="334" t="str">
        <f t="shared" si="0"/>
        <v/>
      </c>
      <c r="J38" s="1737" t="str">
        <f t="shared" si="1"/>
        <v/>
      </c>
      <c r="K38" s="1738"/>
      <c r="L38" s="334" t="str">
        <f t="shared" si="2"/>
        <v>D</v>
      </c>
      <c r="M38" s="331"/>
      <c r="N38" s="332" t="str">
        <f t="shared" si="3"/>
        <v/>
      </c>
      <c r="O38" s="333" t="str">
        <f t="shared" si="4"/>
        <v/>
      </c>
      <c r="P38" t="str">
        <f t="shared" si="5"/>
        <v>D</v>
      </c>
    </row>
    <row r="39" spans="1:16" ht="21" customHeight="1" x14ac:dyDescent="0.2">
      <c r="A39" s="324">
        <v>26</v>
      </c>
      <c r="B39" s="325"/>
      <c r="C39" s="326"/>
      <c r="D39" s="327"/>
      <c r="E39" s="328"/>
      <c r="F39" s="329"/>
      <c r="G39" s="325"/>
      <c r="H39" s="325"/>
      <c r="I39" s="334" t="str">
        <f t="shared" si="0"/>
        <v/>
      </c>
      <c r="J39" s="1737" t="str">
        <f t="shared" si="1"/>
        <v/>
      </c>
      <c r="K39" s="1738"/>
      <c r="L39" s="334" t="str">
        <f t="shared" si="2"/>
        <v>D</v>
      </c>
      <c r="M39" s="331"/>
      <c r="N39" s="332" t="str">
        <f t="shared" si="3"/>
        <v/>
      </c>
      <c r="O39" s="333" t="str">
        <f t="shared" si="4"/>
        <v/>
      </c>
      <c r="P39" t="str">
        <f t="shared" si="5"/>
        <v>D</v>
      </c>
    </row>
    <row r="40" spans="1:16" ht="21" customHeight="1" x14ac:dyDescent="0.2">
      <c r="A40" s="324">
        <v>27</v>
      </c>
      <c r="B40" s="325"/>
      <c r="C40" s="326"/>
      <c r="D40" s="327"/>
      <c r="E40" s="328"/>
      <c r="F40" s="329"/>
      <c r="G40" s="325"/>
      <c r="H40" s="325"/>
      <c r="I40" s="334" t="str">
        <f t="shared" si="0"/>
        <v/>
      </c>
      <c r="J40" s="1737" t="str">
        <f t="shared" si="1"/>
        <v/>
      </c>
      <c r="K40" s="1738"/>
      <c r="L40" s="334" t="str">
        <f t="shared" si="2"/>
        <v>D</v>
      </c>
      <c r="M40" s="331"/>
      <c r="N40" s="332" t="str">
        <f t="shared" si="3"/>
        <v/>
      </c>
      <c r="O40" s="333" t="str">
        <f t="shared" si="4"/>
        <v/>
      </c>
      <c r="P40" t="str">
        <f t="shared" si="5"/>
        <v>D</v>
      </c>
    </row>
    <row r="41" spans="1:16" ht="21" customHeight="1" x14ac:dyDescent="0.2">
      <c r="A41" s="324">
        <v>28</v>
      </c>
      <c r="B41" s="325"/>
      <c r="C41" s="326"/>
      <c r="D41" s="327"/>
      <c r="E41" s="328"/>
      <c r="F41" s="329"/>
      <c r="G41" s="325"/>
      <c r="H41" s="325"/>
      <c r="I41" s="334" t="str">
        <f t="shared" si="0"/>
        <v/>
      </c>
      <c r="J41" s="1737" t="str">
        <f t="shared" si="1"/>
        <v/>
      </c>
      <c r="K41" s="1738"/>
      <c r="L41" s="334" t="str">
        <f t="shared" si="2"/>
        <v>D</v>
      </c>
      <c r="M41" s="331"/>
      <c r="N41" s="332" t="str">
        <f t="shared" si="3"/>
        <v/>
      </c>
      <c r="O41" s="333" t="str">
        <f t="shared" si="4"/>
        <v/>
      </c>
      <c r="P41" t="str">
        <f t="shared" si="5"/>
        <v>D</v>
      </c>
    </row>
    <row r="42" spans="1:16" ht="21" customHeight="1" x14ac:dyDescent="0.2">
      <c r="A42" s="324">
        <v>29</v>
      </c>
      <c r="B42" s="325"/>
      <c r="C42" s="326"/>
      <c r="D42" s="327"/>
      <c r="E42" s="328"/>
      <c r="F42" s="329"/>
      <c r="G42" s="325"/>
      <c r="H42" s="325"/>
      <c r="I42" s="334" t="str">
        <f t="shared" si="0"/>
        <v/>
      </c>
      <c r="J42" s="1737" t="str">
        <f t="shared" si="1"/>
        <v/>
      </c>
      <c r="K42" s="1738"/>
      <c r="L42" s="334" t="str">
        <f t="shared" si="2"/>
        <v>D</v>
      </c>
      <c r="M42" s="331"/>
      <c r="N42" s="332" t="str">
        <f t="shared" si="3"/>
        <v/>
      </c>
      <c r="O42" s="333" t="str">
        <f t="shared" si="4"/>
        <v/>
      </c>
      <c r="P42" t="str">
        <f t="shared" si="5"/>
        <v>D</v>
      </c>
    </row>
    <row r="43" spans="1:16" ht="21" customHeight="1" thickBot="1" x14ac:dyDescent="0.25">
      <c r="A43" s="337">
        <v>30</v>
      </c>
      <c r="B43" s="338"/>
      <c r="C43" s="339"/>
      <c r="D43" s="340"/>
      <c r="E43" s="341"/>
      <c r="F43" s="342"/>
      <c r="G43" s="338"/>
      <c r="H43" s="338"/>
      <c r="I43" s="343" t="str">
        <f t="shared" si="0"/>
        <v/>
      </c>
      <c r="J43" s="1759" t="str">
        <f t="shared" si="1"/>
        <v/>
      </c>
      <c r="K43" s="1760"/>
      <c r="L43" s="343" t="str">
        <f t="shared" si="2"/>
        <v>D</v>
      </c>
      <c r="M43" s="344"/>
      <c r="N43" s="343" t="str">
        <f t="shared" si="3"/>
        <v/>
      </c>
      <c r="O43" s="333" t="str">
        <f t="shared" si="4"/>
        <v/>
      </c>
      <c r="P43" t="str">
        <f t="shared" si="5"/>
        <v>D</v>
      </c>
    </row>
    <row r="44" spans="1:16" ht="24.95" customHeight="1" thickBot="1" x14ac:dyDescent="0.25">
      <c r="A44" s="1766" t="s">
        <v>229</v>
      </c>
      <c r="B44" s="1767"/>
      <c r="C44" s="1767"/>
      <c r="D44" s="1767"/>
      <c r="E44" s="1768"/>
      <c r="F44" s="345" t="e">
        <f>AVERAGE(F14:F43)</f>
        <v>#DIV/0!</v>
      </c>
      <c r="G44" s="346" t="e">
        <f>AVERAGE(G14:G43)</f>
        <v>#DIV/0!</v>
      </c>
      <c r="H44" s="346" t="e">
        <f>AVERAGE(H14:H43)</f>
        <v>#DIV/0!</v>
      </c>
      <c r="I44" s="346" t="e">
        <f>AVERAGE(I14:I43)</f>
        <v>#DIV/0!</v>
      </c>
      <c r="J44" s="1761"/>
      <c r="K44" s="1762"/>
      <c r="L44" s="346"/>
      <c r="M44" s="346" t="e">
        <f>AVERAGE(M14:M43)</f>
        <v>#DIV/0!</v>
      </c>
      <c r="N44" s="346" t="e">
        <f>AVERAGE(N14:N43)</f>
        <v>#DIV/0!</v>
      </c>
      <c r="O44" s="347"/>
    </row>
    <row r="45" spans="1:16" ht="14.25" x14ac:dyDescent="0.2">
      <c r="A45" s="348"/>
      <c r="B45" s="349" t="s">
        <v>257</v>
      </c>
      <c r="C45" s="349"/>
      <c r="D45" s="306"/>
      <c r="E45" s="306"/>
      <c r="F45" s="306"/>
      <c r="G45" s="306"/>
      <c r="H45" s="306"/>
      <c r="I45" s="306"/>
      <c r="J45" s="306"/>
      <c r="K45" s="350"/>
      <c r="L45" s="350"/>
      <c r="M45" s="350"/>
      <c r="N45" s="350"/>
      <c r="O45" s="350"/>
    </row>
    <row r="46" spans="1:16" ht="15" thickBot="1" x14ac:dyDescent="0.25">
      <c r="A46" s="348"/>
      <c r="B46" s="306"/>
      <c r="C46" s="306"/>
      <c r="D46" s="306"/>
      <c r="E46" s="306"/>
      <c r="F46" s="306"/>
      <c r="G46" s="306"/>
      <c r="H46" s="306"/>
      <c r="I46" s="306"/>
      <c r="J46" s="306"/>
      <c r="K46" s="350"/>
      <c r="L46" s="350"/>
      <c r="M46" s="350"/>
      <c r="N46" s="350"/>
      <c r="O46" s="350"/>
    </row>
    <row r="47" spans="1:16" ht="15.75" x14ac:dyDescent="0.25">
      <c r="A47" s="306"/>
      <c r="B47" s="1746" t="s">
        <v>230</v>
      </c>
      <c r="C47" s="1747"/>
      <c r="D47" s="1748"/>
      <c r="E47" s="351"/>
      <c r="F47" s="193"/>
      <c r="G47" s="193"/>
      <c r="H47" s="193"/>
      <c r="I47" s="193"/>
      <c r="J47" s="193"/>
      <c r="K47" s="193"/>
      <c r="L47" s="193"/>
      <c r="M47" s="193"/>
      <c r="N47" s="193"/>
      <c r="O47" s="193"/>
    </row>
    <row r="48" spans="1:16" ht="16.5" thickBot="1" x14ac:dyDescent="0.3">
      <c r="A48" s="306"/>
      <c r="B48" s="352" t="s">
        <v>72</v>
      </c>
      <c r="C48" s="1741" t="s">
        <v>231</v>
      </c>
      <c r="D48" s="1740"/>
      <c r="E48" s="286"/>
      <c r="F48" s="193"/>
      <c r="H48" s="193" t="s">
        <v>232</v>
      </c>
      <c r="I48" s="1765">
        <f ca="1">NOW()</f>
        <v>42992.932753587964</v>
      </c>
      <c r="J48" s="1765"/>
      <c r="K48" s="1765"/>
      <c r="L48" s="1765"/>
      <c r="M48" s="1765"/>
      <c r="N48" s="1765"/>
      <c r="O48" s="1765"/>
    </row>
    <row r="49" spans="1:15" ht="15" x14ac:dyDescent="0.2">
      <c r="A49" s="306"/>
      <c r="B49" s="361" t="s">
        <v>258</v>
      </c>
      <c r="C49" s="1742">
        <f>COUNTIF($O$14:$O$43,"A")</f>
        <v>0</v>
      </c>
      <c r="D49" s="1743"/>
      <c r="E49" s="354"/>
      <c r="F49" s="193"/>
      <c r="H49" s="193"/>
      <c r="I49" s="193"/>
      <c r="J49" s="193"/>
      <c r="K49" s="193"/>
      <c r="L49" s="193"/>
      <c r="M49" s="193"/>
      <c r="N49" s="193"/>
      <c r="O49" s="193"/>
    </row>
    <row r="50" spans="1:15" ht="15" x14ac:dyDescent="0.2">
      <c r="A50" s="306"/>
      <c r="B50" s="355" t="s">
        <v>234</v>
      </c>
      <c r="C50" s="1744">
        <f>COUNTIF($O$14:$O$43,"A-")</f>
        <v>0</v>
      </c>
      <c r="D50" s="1745"/>
      <c r="E50" s="354"/>
      <c r="F50" s="193"/>
      <c r="H50" s="193" t="s">
        <v>73</v>
      </c>
      <c r="I50" s="193"/>
      <c r="J50" s="193"/>
      <c r="K50" s="193"/>
      <c r="L50" s="193"/>
      <c r="M50" s="193"/>
      <c r="N50" s="193"/>
      <c r="O50" s="193"/>
    </row>
    <row r="51" spans="1:15" ht="15" x14ac:dyDescent="0.2">
      <c r="A51" s="306"/>
      <c r="B51" s="355" t="s">
        <v>235</v>
      </c>
      <c r="C51" s="1744">
        <f>COUNTIF($O$14:$O$43,"B+")</f>
        <v>0</v>
      </c>
      <c r="D51" s="1745"/>
      <c r="E51" s="354"/>
      <c r="F51" s="193"/>
      <c r="H51" s="193"/>
      <c r="I51" s="193"/>
      <c r="J51" s="193"/>
      <c r="K51" s="193"/>
      <c r="L51" s="193"/>
      <c r="M51" s="193"/>
      <c r="N51" s="193"/>
      <c r="O51" s="193"/>
    </row>
    <row r="52" spans="1:15" ht="15" x14ac:dyDescent="0.2">
      <c r="A52" s="306"/>
      <c r="B52" s="355" t="s">
        <v>236</v>
      </c>
      <c r="C52" s="1744">
        <f>COUNTIF($O$14:$O$43,"B")</f>
        <v>0</v>
      </c>
      <c r="D52" s="1745"/>
      <c r="E52" s="354"/>
      <c r="F52" s="193"/>
      <c r="H52" s="193"/>
      <c r="I52" s="193"/>
      <c r="J52" s="193"/>
      <c r="K52" s="193"/>
      <c r="L52" s="193"/>
      <c r="M52" s="193"/>
      <c r="N52" s="193"/>
      <c r="O52" s="193"/>
    </row>
    <row r="53" spans="1:15" ht="15" x14ac:dyDescent="0.2">
      <c r="A53" s="306"/>
      <c r="B53" s="355" t="s">
        <v>237</v>
      </c>
      <c r="C53" s="1744">
        <f>COUNTIF($O$14:$O$43,"B-")</f>
        <v>0</v>
      </c>
      <c r="D53" s="1745"/>
      <c r="E53" s="354"/>
      <c r="F53" s="193"/>
      <c r="H53" s="193"/>
      <c r="I53" s="193"/>
      <c r="J53" s="193"/>
      <c r="K53" s="193"/>
      <c r="L53" s="193"/>
      <c r="M53" s="193"/>
      <c r="N53" s="193"/>
      <c r="O53" s="193"/>
    </row>
    <row r="54" spans="1:15" ht="15" x14ac:dyDescent="0.2">
      <c r="A54" s="306"/>
      <c r="B54" s="355" t="s">
        <v>238</v>
      </c>
      <c r="C54" s="1744">
        <f>COUNTIF($O$14:$O$43,"C+")</f>
        <v>0</v>
      </c>
      <c r="D54" s="1745"/>
      <c r="E54" s="354"/>
      <c r="F54" s="193"/>
      <c r="H54" s="193"/>
      <c r="I54" s="193"/>
      <c r="J54" s="193"/>
      <c r="K54" s="193"/>
      <c r="L54" s="193"/>
      <c r="M54" s="193"/>
      <c r="N54" s="193"/>
      <c r="O54" s="193"/>
    </row>
    <row r="55" spans="1:15" ht="15" x14ac:dyDescent="0.2">
      <c r="A55" s="306"/>
      <c r="B55" s="355" t="s">
        <v>239</v>
      </c>
      <c r="C55" s="1744">
        <f>COUNTIF($O$14:$O$43,"C")</f>
        <v>0</v>
      </c>
      <c r="D55" s="1745"/>
      <c r="E55" s="354"/>
      <c r="F55" s="193"/>
      <c r="H55" s="193"/>
      <c r="I55" s="193"/>
      <c r="J55" s="193"/>
      <c r="K55" s="193"/>
      <c r="L55" s="193"/>
      <c r="M55" s="193"/>
      <c r="N55" s="193"/>
      <c r="O55" s="193"/>
    </row>
    <row r="56" spans="1:15" ht="15" x14ac:dyDescent="0.2">
      <c r="A56" s="306"/>
      <c r="B56" s="355" t="s">
        <v>240</v>
      </c>
      <c r="C56" s="1744">
        <f>COUNTIF($O$14:$O$43,"D")</f>
        <v>0</v>
      </c>
      <c r="D56" s="1745"/>
      <c r="E56" s="354"/>
      <c r="F56" s="193"/>
      <c r="H56" s="1752">
        <f>(K8)</f>
        <v>0</v>
      </c>
      <c r="I56" s="1752"/>
      <c r="J56" s="1752"/>
      <c r="K56" s="1752"/>
      <c r="L56" s="1752"/>
      <c r="M56" s="1752"/>
      <c r="N56" s="193"/>
      <c r="O56" s="193"/>
    </row>
    <row r="57" spans="1:15" ht="15" x14ac:dyDescent="0.2">
      <c r="A57" s="306"/>
      <c r="B57" s="355" t="s">
        <v>241</v>
      </c>
      <c r="C57" s="1744">
        <f>COUNTIF($O$14:$O$43,"E")</f>
        <v>0</v>
      </c>
      <c r="D57" s="1745"/>
      <c r="E57" s="354"/>
      <c r="F57" s="193"/>
      <c r="H57" s="1751" t="s">
        <v>242</v>
      </c>
      <c r="I57" s="1751"/>
      <c r="J57" s="1751"/>
      <c r="K57" s="1751"/>
      <c r="L57" s="1751"/>
      <c r="M57" s="1751"/>
      <c r="N57" s="193"/>
      <c r="O57" s="193"/>
    </row>
    <row r="58" spans="1:15" ht="15.75" thickBot="1" x14ac:dyDescent="0.25">
      <c r="A58" s="306"/>
      <c r="B58" s="356" t="s">
        <v>243</v>
      </c>
      <c r="C58" s="1763">
        <f>COUNTBLANK($O$14:$O$43)</f>
        <v>30</v>
      </c>
      <c r="D58" s="1764"/>
      <c r="E58" s="354"/>
      <c r="F58" s="193"/>
      <c r="G58" s="193"/>
      <c r="H58" s="193"/>
      <c r="I58" s="193"/>
      <c r="J58" s="193"/>
      <c r="K58" s="193"/>
      <c r="L58" s="357"/>
      <c r="M58" s="193"/>
      <c r="N58" s="193"/>
      <c r="O58" s="193"/>
    </row>
    <row r="59" spans="1:15" ht="15.75" thickBot="1" x14ac:dyDescent="0.25">
      <c r="A59" s="306"/>
      <c r="B59" s="358" t="s">
        <v>244</v>
      </c>
      <c r="C59" s="1749">
        <f>SUM(C49:C58)</f>
        <v>30</v>
      </c>
      <c r="D59" s="1750"/>
      <c r="E59" s="354"/>
      <c r="F59" s="193"/>
      <c r="G59" s="193"/>
      <c r="H59" s="193"/>
      <c r="I59" s="193"/>
      <c r="J59" s="193"/>
      <c r="K59" s="193"/>
      <c r="L59" s="357"/>
      <c r="M59" s="193"/>
      <c r="N59" s="193"/>
      <c r="O59" s="193"/>
    </row>
    <row r="60" spans="1:15" ht="15.75" thickBot="1" x14ac:dyDescent="0.25">
      <c r="A60" s="306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</row>
    <row r="61" spans="1:15" ht="15.75" x14ac:dyDescent="0.25">
      <c r="A61" s="306"/>
      <c r="B61" s="1746" t="s">
        <v>245</v>
      </c>
      <c r="C61" s="1747"/>
      <c r="D61" s="1748"/>
      <c r="E61" s="351"/>
      <c r="F61" s="193"/>
      <c r="G61" s="193"/>
      <c r="H61" s="193"/>
      <c r="I61" s="193"/>
      <c r="J61" s="193"/>
      <c r="K61" s="193"/>
      <c r="L61" s="193"/>
      <c r="M61" s="193"/>
      <c r="N61" s="193"/>
      <c r="O61" s="193"/>
    </row>
    <row r="62" spans="1:15" ht="16.5" thickBot="1" x14ac:dyDescent="0.3">
      <c r="A62" s="306"/>
      <c r="B62" s="359" t="s">
        <v>246</v>
      </c>
      <c r="C62" s="1739" t="s">
        <v>130</v>
      </c>
      <c r="D62" s="1740"/>
      <c r="E62" s="286"/>
      <c r="F62" s="193"/>
      <c r="G62" s="193"/>
      <c r="H62" s="193"/>
      <c r="I62" s="193"/>
      <c r="J62" s="193"/>
      <c r="K62" s="193"/>
      <c r="L62" s="193"/>
      <c r="M62" s="193"/>
      <c r="N62" s="193"/>
      <c r="O62" s="193"/>
    </row>
    <row r="63" spans="1:15" ht="15" x14ac:dyDescent="0.2">
      <c r="A63" s="306"/>
      <c r="B63" s="1757"/>
      <c r="C63" s="1753"/>
      <c r="D63" s="1754"/>
      <c r="E63" s="196"/>
      <c r="F63" s="193"/>
      <c r="G63" s="193"/>
      <c r="H63" s="193"/>
      <c r="I63" s="193"/>
      <c r="J63" s="193"/>
      <c r="K63" s="193"/>
      <c r="L63" s="193"/>
      <c r="M63" s="193"/>
      <c r="N63" s="193"/>
      <c r="O63" s="193"/>
    </row>
    <row r="64" spans="1:15" ht="15.75" thickBot="1" x14ac:dyDescent="0.25">
      <c r="A64" s="306"/>
      <c r="B64" s="1758"/>
      <c r="C64" s="1755"/>
      <c r="D64" s="1756"/>
      <c r="E64" s="196"/>
      <c r="F64" s="360"/>
      <c r="G64" s="193"/>
      <c r="H64" s="193"/>
      <c r="I64" s="193"/>
      <c r="J64" s="193"/>
      <c r="K64" s="193"/>
      <c r="L64" s="193"/>
      <c r="M64" s="193"/>
      <c r="N64" s="193"/>
      <c r="O64" s="193"/>
    </row>
    <row r="65" spans="1:15" ht="14.25" x14ac:dyDescent="0.2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</row>
  </sheetData>
  <sheetProtection password="C026" sheet="1" selectLockedCells="1"/>
  <mergeCells count="74">
    <mergeCell ref="A1:O1"/>
    <mergeCell ref="A2:O2"/>
    <mergeCell ref="F10:H10"/>
    <mergeCell ref="I10:I13"/>
    <mergeCell ref="B10:B13"/>
    <mergeCell ref="A10:A13"/>
    <mergeCell ref="H11:H13"/>
    <mergeCell ref="C10:D13"/>
    <mergeCell ref="G11:G13"/>
    <mergeCell ref="F11:F13"/>
    <mergeCell ref="E10:E13"/>
    <mergeCell ref="K4:O4"/>
    <mergeCell ref="K5:O5"/>
    <mergeCell ref="K6:O6"/>
    <mergeCell ref="K7:O7"/>
    <mergeCell ref="K8:O8"/>
    <mergeCell ref="S12:S13"/>
    <mergeCell ref="N10:N13"/>
    <mergeCell ref="J10:K13"/>
    <mergeCell ref="M10:M13"/>
    <mergeCell ref="J30:K30"/>
    <mergeCell ref="J17:K17"/>
    <mergeCell ref="J18:K18"/>
    <mergeCell ref="J26:K26"/>
    <mergeCell ref="J27:K27"/>
    <mergeCell ref="R12:R13"/>
    <mergeCell ref="J28:K28"/>
    <mergeCell ref="J29:K29"/>
    <mergeCell ref="J19:K19"/>
    <mergeCell ref="J14:K14"/>
    <mergeCell ref="O10:O13"/>
    <mergeCell ref="J24:K24"/>
    <mergeCell ref="C63:D64"/>
    <mergeCell ref="B63:B64"/>
    <mergeCell ref="J42:K42"/>
    <mergeCell ref="J43:K43"/>
    <mergeCell ref="J44:K44"/>
    <mergeCell ref="C58:D58"/>
    <mergeCell ref="C51:D51"/>
    <mergeCell ref="B61:D61"/>
    <mergeCell ref="C54:D54"/>
    <mergeCell ref="C55:D55"/>
    <mergeCell ref="C56:D56"/>
    <mergeCell ref="I48:O48"/>
    <mergeCell ref="A44:E44"/>
    <mergeCell ref="C50:D50"/>
    <mergeCell ref="J34:K34"/>
    <mergeCell ref="J35:K35"/>
    <mergeCell ref="J36:K36"/>
    <mergeCell ref="J37:K37"/>
    <mergeCell ref="J31:K31"/>
    <mergeCell ref="J32:K32"/>
    <mergeCell ref="J33:K33"/>
    <mergeCell ref="J25:K25"/>
    <mergeCell ref="J15:K15"/>
    <mergeCell ref="J16:K16"/>
    <mergeCell ref="J20:K20"/>
    <mergeCell ref="J22:K22"/>
    <mergeCell ref="J23:K23"/>
    <mergeCell ref="J21:K21"/>
    <mergeCell ref="J38:K38"/>
    <mergeCell ref="J39:K39"/>
    <mergeCell ref="C62:D62"/>
    <mergeCell ref="C48:D48"/>
    <mergeCell ref="C49:D49"/>
    <mergeCell ref="C52:D52"/>
    <mergeCell ref="C53:D53"/>
    <mergeCell ref="B47:D47"/>
    <mergeCell ref="C59:D59"/>
    <mergeCell ref="H57:M57"/>
    <mergeCell ref="C57:D57"/>
    <mergeCell ref="H56:M56"/>
    <mergeCell ref="J40:K40"/>
    <mergeCell ref="J41:K41"/>
  </mergeCells>
  <phoneticPr fontId="24" type="noConversion"/>
  <conditionalFormatting sqref="O14:O43">
    <cfRule type="expression" dxfId="0" priority="1" stopIfTrue="1">
      <formula>N14&lt;56</formula>
    </cfRule>
  </conditionalFormatting>
  <printOptions horizontalCentered="1"/>
  <pageMargins left="0" right="0" top="0.5" bottom="0" header="0" footer="0"/>
  <pageSetup paperSize="9" scale="6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197"/>
  <sheetViews>
    <sheetView showGridLines="0" topLeftCell="C1" zoomScale="50" zoomScaleNormal="60" zoomScaleSheetLayoutView="50" workbookViewId="0">
      <pane ySplit="1" topLeftCell="A2" activePane="bottomLeft" state="frozen"/>
      <selection pane="bottomLeft" activeCell="C37" sqref="C37"/>
    </sheetView>
  </sheetViews>
  <sheetFormatPr defaultRowHeight="12.75" x14ac:dyDescent="0.2"/>
  <cols>
    <col min="1" max="1" width="4.85546875" customWidth="1"/>
    <col min="2" max="2" width="22.7109375" customWidth="1"/>
    <col min="3" max="3" width="59.7109375" customWidth="1"/>
    <col min="4" max="5" width="3.7109375" customWidth="1"/>
    <col min="6" max="10" width="3.5703125" customWidth="1"/>
    <col min="11" max="13" width="3.7109375" customWidth="1"/>
    <col min="14" max="16" width="3.5703125" customWidth="1"/>
    <col min="17" max="28" width="3.7109375" customWidth="1"/>
    <col min="29" max="29" width="3.5703125" customWidth="1"/>
    <col min="30" max="30" width="3.85546875" customWidth="1"/>
    <col min="31" max="31" width="3.5703125" customWidth="1"/>
    <col min="32" max="34" width="3.42578125" customWidth="1"/>
    <col min="35" max="35" width="3.5703125" customWidth="1"/>
    <col min="36" max="36" width="3.7109375" customWidth="1"/>
    <col min="37" max="40" width="3.5703125" customWidth="1"/>
    <col min="41" max="42" width="3.42578125" customWidth="1"/>
    <col min="43" max="43" width="3.7109375" customWidth="1"/>
    <col min="44" max="45" width="3.5703125" customWidth="1"/>
    <col min="46" max="47" width="3.42578125" customWidth="1"/>
    <col min="48" max="48" width="3.5703125" customWidth="1"/>
    <col min="49" max="49" width="3.42578125" customWidth="1"/>
    <col min="50" max="50" width="3.5703125" customWidth="1"/>
    <col min="51" max="51" width="3.7109375" customWidth="1"/>
    <col min="52" max="52" width="5.7109375" customWidth="1"/>
    <col min="53" max="53" width="8.5703125" customWidth="1"/>
    <col min="54" max="54" width="6.7109375" customWidth="1"/>
    <col min="55" max="55" width="5.7109375" customWidth="1"/>
    <col min="56" max="56" width="9.28515625" customWidth="1"/>
    <col min="57" max="57" width="4.42578125" customWidth="1"/>
  </cols>
  <sheetData>
    <row r="1" spans="1:57" ht="17.100000000000001" customHeight="1" x14ac:dyDescent="0.3">
      <c r="A1" s="409"/>
      <c r="B1" s="410"/>
      <c r="C1" s="1402" t="s">
        <v>50</v>
      </c>
      <c r="D1" s="1402"/>
      <c r="E1" s="1402"/>
      <c r="F1" s="1402"/>
      <c r="G1" s="1402"/>
      <c r="H1" s="1402"/>
      <c r="I1" s="1403"/>
      <c r="J1" s="1404" t="s">
        <v>53</v>
      </c>
      <c r="K1" s="1405"/>
      <c r="L1" s="1405"/>
      <c r="M1" s="1405"/>
      <c r="N1" s="1405"/>
      <c r="O1" s="1405"/>
      <c r="P1" s="1405"/>
      <c r="Q1" s="1405"/>
      <c r="R1" s="1405"/>
      <c r="S1" s="1405"/>
      <c r="T1" s="1405"/>
      <c r="U1" s="1405"/>
      <c r="V1" s="1405"/>
      <c r="W1" s="1405"/>
      <c r="X1" s="1406"/>
      <c r="Y1" s="1407" t="s">
        <v>672</v>
      </c>
      <c r="Z1" s="1408"/>
      <c r="AA1" s="1408"/>
      <c r="AB1" s="1408"/>
      <c r="AC1" s="1408"/>
      <c r="AD1" s="1408"/>
      <c r="AE1" s="1408"/>
      <c r="AF1" s="1408"/>
      <c r="AG1" s="1408"/>
      <c r="AH1" s="1408"/>
      <c r="AI1" s="1409"/>
      <c r="AJ1" s="1407" t="s">
        <v>682</v>
      </c>
      <c r="AK1" s="1408"/>
      <c r="AL1" s="1408"/>
      <c r="AM1" s="1408"/>
      <c r="AN1" s="1408"/>
      <c r="AO1" s="1408"/>
      <c r="AP1" s="1408"/>
      <c r="AQ1" s="1408"/>
      <c r="AR1" s="1408"/>
      <c r="AS1" s="1408"/>
      <c r="AT1" s="1408"/>
      <c r="AU1" s="1410"/>
      <c r="AV1" s="1411" t="s">
        <v>54</v>
      </c>
      <c r="AW1" s="1402"/>
      <c r="AX1" s="1402"/>
      <c r="AY1" s="1412"/>
      <c r="AZ1" s="1391"/>
      <c r="BA1" s="1391"/>
      <c r="BB1" s="1391"/>
      <c r="BC1" s="1391"/>
      <c r="BD1" s="1391"/>
      <c r="BE1" s="411"/>
    </row>
    <row r="2" spans="1:57" ht="17.100000000000001" customHeight="1" x14ac:dyDescent="0.25">
      <c r="A2" s="1392" t="s">
        <v>46</v>
      </c>
      <c r="B2" s="1393"/>
      <c r="C2" s="121"/>
      <c r="D2" s="63"/>
      <c r="E2" s="63"/>
      <c r="F2" s="63"/>
      <c r="G2" s="63"/>
      <c r="H2" s="63"/>
      <c r="I2" s="63"/>
      <c r="J2" s="62" t="s">
        <v>59</v>
      </c>
      <c r="K2" s="63"/>
      <c r="L2" s="63"/>
      <c r="M2" s="63"/>
      <c r="N2" s="63"/>
      <c r="O2" s="62"/>
      <c r="P2" s="63"/>
      <c r="Q2" s="64" t="s">
        <v>60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3"/>
      <c r="AS2" s="119"/>
      <c r="AT2" s="119"/>
      <c r="AU2" s="119"/>
      <c r="AV2" s="1394" t="s">
        <v>55</v>
      </c>
      <c r="AW2" s="1395"/>
      <c r="AX2" s="1395"/>
      <c r="AY2" s="1396"/>
      <c r="AZ2" s="1397" t="s">
        <v>56</v>
      </c>
      <c r="BA2" s="1397"/>
      <c r="BB2" s="1397"/>
      <c r="BC2" s="1397"/>
      <c r="BD2" s="1397"/>
      <c r="BE2" s="412"/>
    </row>
    <row r="3" spans="1:57" ht="15.75" x14ac:dyDescent="0.25">
      <c r="A3" s="1392" t="s">
        <v>47</v>
      </c>
      <c r="B3" s="1393"/>
      <c r="C3" s="1398" t="s">
        <v>57</v>
      </c>
      <c r="D3" s="1398"/>
      <c r="E3" s="1398"/>
      <c r="F3" s="1398"/>
      <c r="G3" s="1398"/>
      <c r="H3" s="63"/>
      <c r="I3" s="63"/>
      <c r="J3" s="63"/>
      <c r="K3" s="63"/>
      <c r="L3" s="63"/>
      <c r="M3" s="63"/>
      <c r="N3" s="63"/>
      <c r="O3" s="63"/>
      <c r="P3" s="63"/>
      <c r="Q3" s="64" t="s">
        <v>61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3"/>
      <c r="AS3" s="119"/>
      <c r="AT3" s="119"/>
      <c r="AU3" s="119"/>
      <c r="AV3" s="1399"/>
      <c r="AW3" s="1400"/>
      <c r="AX3" s="1400"/>
      <c r="AY3" s="1393"/>
      <c r="AZ3" s="1401"/>
      <c r="BA3" s="1401"/>
      <c r="BB3" s="1401"/>
      <c r="BC3" s="1401"/>
      <c r="BD3" s="1401"/>
      <c r="BE3" s="412"/>
    </row>
    <row r="4" spans="1:57" ht="17.100000000000001" customHeight="1" x14ac:dyDescent="0.3">
      <c r="A4" s="1392" t="s">
        <v>48</v>
      </c>
      <c r="B4" s="1393"/>
      <c r="C4" s="1398" t="s">
        <v>58</v>
      </c>
      <c r="D4" s="1398"/>
      <c r="E4" s="1398"/>
      <c r="F4" s="1398"/>
      <c r="G4" s="1398"/>
      <c r="H4" s="63"/>
      <c r="I4" s="63"/>
      <c r="J4" s="63"/>
      <c r="K4" s="63"/>
      <c r="L4" s="63"/>
      <c r="M4" s="63"/>
      <c r="N4" s="63"/>
      <c r="O4" s="63"/>
      <c r="P4" s="63"/>
      <c r="Q4" s="65" t="s">
        <v>62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584"/>
      <c r="AN4" s="65"/>
      <c r="AO4" s="65"/>
      <c r="AP4" s="65"/>
      <c r="AQ4" s="65"/>
      <c r="AR4" s="63"/>
      <c r="AS4" s="126"/>
      <c r="AT4" s="126"/>
      <c r="AU4" s="127"/>
      <c r="AV4" s="1413">
        <v>1</v>
      </c>
      <c r="AW4" s="1414"/>
      <c r="AX4" s="1414"/>
      <c r="AY4" s="1415"/>
      <c r="AZ4" s="1416" t="s">
        <v>683</v>
      </c>
      <c r="BA4" s="1416"/>
      <c r="BB4" s="1416"/>
      <c r="BC4" s="1416"/>
      <c r="BD4" s="1416"/>
      <c r="BE4" s="413" t="s">
        <v>141</v>
      </c>
    </row>
    <row r="5" spans="1:57" ht="17.100000000000001" customHeight="1" thickBot="1" x14ac:dyDescent="0.25">
      <c r="A5" s="398"/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63"/>
      <c r="AS5" s="126"/>
      <c r="AT5" s="126"/>
      <c r="AU5" s="126"/>
      <c r="AV5" s="128"/>
      <c r="AW5" s="129"/>
      <c r="AX5" s="124"/>
      <c r="AY5" s="63"/>
      <c r="AZ5" s="1417"/>
      <c r="BA5" s="1417"/>
      <c r="BB5" s="1417"/>
      <c r="BC5" s="1417"/>
      <c r="BD5" s="1417"/>
      <c r="BE5" s="414"/>
    </row>
    <row r="6" spans="1:57" ht="17.100000000000001" customHeight="1" thickTop="1" thickBot="1" x14ac:dyDescent="0.3">
      <c r="A6" s="1418" t="s">
        <v>49</v>
      </c>
      <c r="B6" s="1421" t="s">
        <v>41</v>
      </c>
      <c r="C6" s="1424" t="s">
        <v>70</v>
      </c>
      <c r="D6" s="1425" t="s">
        <v>676</v>
      </c>
      <c r="E6" s="1426"/>
      <c r="F6" s="1426"/>
      <c r="G6" s="1426"/>
      <c r="H6" s="1426"/>
      <c r="I6" s="1426"/>
      <c r="J6" s="1426"/>
      <c r="K6" s="1427"/>
      <c r="L6" s="1428" t="s">
        <v>677</v>
      </c>
      <c r="M6" s="1429"/>
      <c r="N6" s="1429"/>
      <c r="O6" s="1429"/>
      <c r="P6" s="1429"/>
      <c r="Q6" s="1429"/>
      <c r="R6" s="1429"/>
      <c r="S6" s="1430"/>
      <c r="T6" s="1428" t="s">
        <v>678</v>
      </c>
      <c r="U6" s="1429"/>
      <c r="V6" s="1429"/>
      <c r="W6" s="1429"/>
      <c r="X6" s="1429"/>
      <c r="Y6" s="1429"/>
      <c r="Z6" s="1429"/>
      <c r="AA6" s="1430"/>
      <c r="AB6" s="1428" t="s">
        <v>679</v>
      </c>
      <c r="AC6" s="1429"/>
      <c r="AD6" s="1429"/>
      <c r="AE6" s="1429"/>
      <c r="AF6" s="1429"/>
      <c r="AG6" s="1429"/>
      <c r="AH6" s="1429"/>
      <c r="AI6" s="1430"/>
      <c r="AJ6" s="1428" t="s">
        <v>680</v>
      </c>
      <c r="AK6" s="1429"/>
      <c r="AL6" s="1429"/>
      <c r="AM6" s="1429"/>
      <c r="AN6" s="1429"/>
      <c r="AO6" s="1429"/>
      <c r="AP6" s="1429"/>
      <c r="AQ6" s="1430"/>
      <c r="AR6" s="1439" t="s">
        <v>681</v>
      </c>
      <c r="AS6" s="1440"/>
      <c r="AT6" s="1440"/>
      <c r="AU6" s="1440"/>
      <c r="AV6" s="1440"/>
      <c r="AW6" s="1440"/>
      <c r="AX6" s="1440"/>
      <c r="AY6" s="1441"/>
      <c r="AZ6" s="596" t="s">
        <v>51</v>
      </c>
      <c r="BA6" s="1442" t="s">
        <v>52</v>
      </c>
      <c r="BB6" s="1443"/>
      <c r="BC6" s="1443"/>
      <c r="BD6" s="1444"/>
      <c r="BE6" s="414"/>
    </row>
    <row r="7" spans="1:57" ht="17.100000000000001" customHeight="1" thickTop="1" x14ac:dyDescent="0.2">
      <c r="A7" s="1419"/>
      <c r="B7" s="1422"/>
      <c r="C7" s="1422"/>
      <c r="D7" s="1431">
        <v>-2</v>
      </c>
      <c r="E7" s="1433">
        <v>-1</v>
      </c>
      <c r="F7" s="1435">
        <v>1</v>
      </c>
      <c r="G7" s="1435">
        <v>2</v>
      </c>
      <c r="H7" s="1435">
        <v>3</v>
      </c>
      <c r="I7" s="1435">
        <v>4</v>
      </c>
      <c r="J7" s="1435">
        <v>5</v>
      </c>
      <c r="K7" s="1437">
        <v>6</v>
      </c>
      <c r="L7" s="1431">
        <v>-2</v>
      </c>
      <c r="M7" s="1433">
        <v>-1</v>
      </c>
      <c r="N7" s="1435">
        <v>1</v>
      </c>
      <c r="O7" s="1435">
        <v>2</v>
      </c>
      <c r="P7" s="1435">
        <v>3</v>
      </c>
      <c r="Q7" s="1435">
        <v>4</v>
      </c>
      <c r="R7" s="1435">
        <v>5</v>
      </c>
      <c r="S7" s="1437">
        <v>6</v>
      </c>
      <c r="T7" s="1431">
        <v>-2</v>
      </c>
      <c r="U7" s="1433">
        <v>-1</v>
      </c>
      <c r="V7" s="1435">
        <v>1</v>
      </c>
      <c r="W7" s="1435">
        <v>2</v>
      </c>
      <c r="X7" s="1435">
        <v>3</v>
      </c>
      <c r="Y7" s="1435">
        <v>4</v>
      </c>
      <c r="Z7" s="1435">
        <v>5</v>
      </c>
      <c r="AA7" s="1437">
        <v>6</v>
      </c>
      <c r="AB7" s="1431">
        <v>-2</v>
      </c>
      <c r="AC7" s="1433">
        <v>-1</v>
      </c>
      <c r="AD7" s="1435">
        <v>1</v>
      </c>
      <c r="AE7" s="1435">
        <v>2</v>
      </c>
      <c r="AF7" s="1435">
        <v>3</v>
      </c>
      <c r="AG7" s="1435">
        <v>4</v>
      </c>
      <c r="AH7" s="1435">
        <v>5</v>
      </c>
      <c r="AI7" s="1437">
        <v>6</v>
      </c>
      <c r="AJ7" s="1431">
        <v>-2</v>
      </c>
      <c r="AK7" s="1433">
        <v>-1</v>
      </c>
      <c r="AL7" s="1435">
        <v>1</v>
      </c>
      <c r="AM7" s="1435">
        <v>2</v>
      </c>
      <c r="AN7" s="1435">
        <v>3</v>
      </c>
      <c r="AO7" s="1435">
        <v>4</v>
      </c>
      <c r="AP7" s="1435">
        <v>5</v>
      </c>
      <c r="AQ7" s="1437">
        <v>6</v>
      </c>
      <c r="AR7" s="1433">
        <v>1</v>
      </c>
      <c r="AS7" s="1435">
        <v>2</v>
      </c>
      <c r="AT7" s="1435">
        <v>3</v>
      </c>
      <c r="AU7" s="1435">
        <v>4</v>
      </c>
      <c r="AV7" s="1435">
        <v>5</v>
      </c>
      <c r="AW7" s="1435">
        <v>6</v>
      </c>
      <c r="AX7" s="1435">
        <v>7</v>
      </c>
      <c r="AY7" s="1445">
        <v>8</v>
      </c>
      <c r="AZ7" s="595" t="s">
        <v>125</v>
      </c>
      <c r="BA7" s="15" t="s">
        <v>144</v>
      </c>
      <c r="BB7" s="1447" t="s">
        <v>145</v>
      </c>
      <c r="BC7" s="1448"/>
      <c r="BD7" s="91" t="s">
        <v>124</v>
      </c>
      <c r="BE7" s="414"/>
    </row>
    <row r="8" spans="1:57" ht="11.25" customHeight="1" thickBot="1" x14ac:dyDescent="0.3">
      <c r="A8" s="1420"/>
      <c r="B8" s="1423"/>
      <c r="C8" s="1423"/>
      <c r="D8" s="1432"/>
      <c r="E8" s="1434"/>
      <c r="F8" s="1436"/>
      <c r="G8" s="1436"/>
      <c r="H8" s="1436"/>
      <c r="I8" s="1436"/>
      <c r="J8" s="1436"/>
      <c r="K8" s="1438"/>
      <c r="L8" s="1432"/>
      <c r="M8" s="1434"/>
      <c r="N8" s="1436"/>
      <c r="O8" s="1436"/>
      <c r="P8" s="1436"/>
      <c r="Q8" s="1436"/>
      <c r="R8" s="1436"/>
      <c r="S8" s="1438"/>
      <c r="T8" s="1432"/>
      <c r="U8" s="1434"/>
      <c r="V8" s="1436"/>
      <c r="W8" s="1436"/>
      <c r="X8" s="1436"/>
      <c r="Y8" s="1436"/>
      <c r="Z8" s="1436"/>
      <c r="AA8" s="1438"/>
      <c r="AB8" s="1432"/>
      <c r="AC8" s="1434"/>
      <c r="AD8" s="1436"/>
      <c r="AE8" s="1436"/>
      <c r="AF8" s="1436"/>
      <c r="AG8" s="1436"/>
      <c r="AH8" s="1436"/>
      <c r="AI8" s="1438"/>
      <c r="AJ8" s="1432"/>
      <c r="AK8" s="1434"/>
      <c r="AL8" s="1436"/>
      <c r="AM8" s="1436"/>
      <c r="AN8" s="1436"/>
      <c r="AO8" s="1436"/>
      <c r="AP8" s="1436"/>
      <c r="AQ8" s="1438"/>
      <c r="AR8" s="1434"/>
      <c r="AS8" s="1436"/>
      <c r="AT8" s="1436"/>
      <c r="AU8" s="1436"/>
      <c r="AV8" s="1436"/>
      <c r="AW8" s="1436"/>
      <c r="AX8" s="1436"/>
      <c r="AY8" s="1446"/>
      <c r="AZ8" s="89" t="s">
        <v>122</v>
      </c>
      <c r="BA8" s="90" t="s">
        <v>123</v>
      </c>
      <c r="BB8" s="79" t="s">
        <v>123</v>
      </c>
      <c r="BC8" s="79" t="s">
        <v>122</v>
      </c>
      <c r="BD8" s="88" t="s">
        <v>122</v>
      </c>
      <c r="BE8" s="415"/>
    </row>
    <row r="9" spans="1:57" ht="21.2" customHeight="1" thickTop="1" x14ac:dyDescent="0.35">
      <c r="A9" s="416">
        <v>1</v>
      </c>
      <c r="B9" s="545">
        <v>4014030001</v>
      </c>
      <c r="C9" s="551" t="s">
        <v>632</v>
      </c>
      <c r="D9" s="437"/>
      <c r="E9" s="25"/>
      <c r="F9" s="25"/>
      <c r="G9" s="18"/>
      <c r="H9" s="18"/>
      <c r="I9" s="18"/>
      <c r="J9" s="18"/>
      <c r="K9" s="19"/>
      <c r="L9" s="25"/>
      <c r="M9" s="25"/>
      <c r="N9" s="25"/>
      <c r="O9" s="18"/>
      <c r="P9" s="18"/>
      <c r="Q9" s="18"/>
      <c r="R9" s="18"/>
      <c r="S9" s="18"/>
      <c r="T9" s="33"/>
      <c r="U9" s="25"/>
      <c r="V9" s="25"/>
      <c r="W9" s="18"/>
      <c r="X9" s="18"/>
      <c r="Y9" s="18"/>
      <c r="Z9" s="18"/>
      <c r="AA9" s="19"/>
      <c r="AB9" s="25"/>
      <c r="AC9" s="25"/>
      <c r="AD9" s="25"/>
      <c r="AE9" s="18"/>
      <c r="AF9" s="18"/>
      <c r="AG9" s="18"/>
      <c r="AH9" s="18"/>
      <c r="AI9" s="18"/>
      <c r="AJ9" s="33"/>
      <c r="AK9" s="25"/>
      <c r="AL9" s="25"/>
      <c r="AM9" s="18"/>
      <c r="AN9" s="18"/>
      <c r="AO9" s="18"/>
      <c r="AP9" s="18"/>
      <c r="AQ9" s="37"/>
      <c r="AR9" s="33"/>
      <c r="AS9" s="18"/>
      <c r="AT9" s="18"/>
      <c r="AU9" s="18"/>
      <c r="AV9" s="25"/>
      <c r="AW9" s="18"/>
      <c r="AX9" s="18"/>
      <c r="AY9" s="19"/>
      <c r="AZ9" s="25"/>
      <c r="BA9" s="18"/>
      <c r="BB9" s="18"/>
      <c r="BC9" s="37"/>
      <c r="BD9" s="37"/>
      <c r="BE9" s="417">
        <v>1</v>
      </c>
    </row>
    <row r="10" spans="1:57" ht="21.2" customHeight="1" x14ac:dyDescent="0.35">
      <c r="A10" s="422">
        <v>2</v>
      </c>
      <c r="B10" s="575">
        <v>4014030026</v>
      </c>
      <c r="C10" s="588" t="s">
        <v>655</v>
      </c>
      <c r="D10" s="304"/>
      <c r="E10" s="26"/>
      <c r="F10" s="26"/>
      <c r="G10" s="16"/>
      <c r="H10" s="16"/>
      <c r="I10" s="16"/>
      <c r="J10" s="16"/>
      <c r="K10" s="21"/>
      <c r="L10" s="26"/>
      <c r="M10" s="26"/>
      <c r="N10" s="26"/>
      <c r="O10" s="16"/>
      <c r="P10" s="16"/>
      <c r="Q10" s="16"/>
      <c r="R10" s="16"/>
      <c r="S10" s="16"/>
      <c r="T10" s="34"/>
      <c r="U10" s="26"/>
      <c r="V10" s="26"/>
      <c r="W10" s="16"/>
      <c r="X10" s="16"/>
      <c r="Y10" s="16"/>
      <c r="Z10" s="16"/>
      <c r="AA10" s="21"/>
      <c r="AB10" s="26"/>
      <c r="AC10" s="26"/>
      <c r="AD10" s="26"/>
      <c r="AE10" s="16"/>
      <c r="AF10" s="16"/>
      <c r="AG10" s="16"/>
      <c r="AH10" s="16"/>
      <c r="AI10" s="16"/>
      <c r="AJ10" s="34"/>
      <c r="AK10" s="26"/>
      <c r="AL10" s="26"/>
      <c r="AM10" s="16"/>
      <c r="AN10" s="16"/>
      <c r="AO10" s="16"/>
      <c r="AP10" s="16"/>
      <c r="AQ10" s="38"/>
      <c r="AR10" s="34"/>
      <c r="AS10" s="16"/>
      <c r="AT10" s="16"/>
      <c r="AU10" s="16"/>
      <c r="AV10" s="26"/>
      <c r="AW10" s="16"/>
      <c r="AX10" s="16"/>
      <c r="AY10" s="21"/>
      <c r="AZ10" s="26"/>
      <c r="BA10" s="16"/>
      <c r="BB10" s="16"/>
      <c r="BC10" s="38"/>
      <c r="BD10" s="38"/>
      <c r="BE10" s="419">
        <v>2</v>
      </c>
    </row>
    <row r="11" spans="1:57" ht="21.2" customHeight="1" x14ac:dyDescent="0.35">
      <c r="A11" s="418">
        <v>3</v>
      </c>
      <c r="B11" s="575">
        <v>4014030025</v>
      </c>
      <c r="C11" s="551" t="s">
        <v>654</v>
      </c>
      <c r="D11" s="304"/>
      <c r="E11" s="26"/>
      <c r="F11" s="26"/>
      <c r="G11" s="16"/>
      <c r="H11" s="16"/>
      <c r="I11" s="16"/>
      <c r="J11" s="16"/>
      <c r="K11" s="21"/>
      <c r="L11" s="26"/>
      <c r="M11" s="26"/>
      <c r="N11" s="26"/>
      <c r="O11" s="16"/>
      <c r="P11" s="16"/>
      <c r="Q11" s="16"/>
      <c r="R11" s="16"/>
      <c r="S11" s="16"/>
      <c r="T11" s="34"/>
      <c r="U11" s="26"/>
      <c r="V11" s="26"/>
      <c r="W11" s="16"/>
      <c r="X11" s="16"/>
      <c r="Y11" s="16"/>
      <c r="Z11" s="16"/>
      <c r="AA11" s="21"/>
      <c r="AB11" s="26"/>
      <c r="AC11" s="26"/>
      <c r="AD11" s="26"/>
      <c r="AE11" s="16"/>
      <c r="AF11" s="16"/>
      <c r="AG11" s="16"/>
      <c r="AH11" s="16"/>
      <c r="AI11" s="16"/>
      <c r="AJ11" s="34"/>
      <c r="AK11" s="158"/>
      <c r="AL11" s="158"/>
      <c r="AM11" s="159"/>
      <c r="AN11" s="159"/>
      <c r="AO11" s="159"/>
      <c r="AP11" s="16"/>
      <c r="AQ11" s="38"/>
      <c r="AR11" s="34"/>
      <c r="AS11" s="16"/>
      <c r="AT11" s="16"/>
      <c r="AU11" s="16"/>
      <c r="AV11" s="26"/>
      <c r="AW11" s="16"/>
      <c r="AX11" s="16"/>
      <c r="AY11" s="21"/>
      <c r="AZ11" s="26"/>
      <c r="BA11" s="16"/>
      <c r="BB11" s="16"/>
      <c r="BC11" s="38"/>
      <c r="BD11" s="38"/>
      <c r="BE11" s="419">
        <v>3</v>
      </c>
    </row>
    <row r="12" spans="1:57" ht="21.2" customHeight="1" x14ac:dyDescent="0.35">
      <c r="A12" s="418">
        <v>4</v>
      </c>
      <c r="B12" s="575">
        <v>4014030002</v>
      </c>
      <c r="C12" s="551" t="s">
        <v>633</v>
      </c>
      <c r="D12" s="304"/>
      <c r="E12" s="26"/>
      <c r="F12" s="26"/>
      <c r="G12" s="16"/>
      <c r="H12" s="16"/>
      <c r="I12" s="16"/>
      <c r="J12" s="16"/>
      <c r="K12" s="21"/>
      <c r="L12" s="26"/>
      <c r="M12" s="26"/>
      <c r="N12" s="26"/>
      <c r="O12" s="16"/>
      <c r="P12" s="16"/>
      <c r="Q12" s="16"/>
      <c r="R12" s="16"/>
      <c r="S12" s="16"/>
      <c r="T12" s="34"/>
      <c r="U12" s="26"/>
      <c r="V12" s="26"/>
      <c r="W12" s="16"/>
      <c r="X12" s="16"/>
      <c r="Y12" s="16"/>
      <c r="Z12" s="16"/>
      <c r="AA12" s="21"/>
      <c r="AB12" s="26"/>
      <c r="AC12" s="26"/>
      <c r="AD12" s="26"/>
      <c r="AE12" s="16"/>
      <c r="AF12" s="16"/>
      <c r="AG12" s="16"/>
      <c r="AH12" s="16"/>
      <c r="AI12" s="16"/>
      <c r="AJ12" s="34"/>
      <c r="AK12" s="158"/>
      <c r="AL12" s="158"/>
      <c r="AM12" s="159"/>
      <c r="AN12" s="159"/>
      <c r="AO12" s="159"/>
      <c r="AP12" s="16"/>
      <c r="AQ12" s="38"/>
      <c r="AR12" s="34"/>
      <c r="AS12" s="16"/>
      <c r="AT12" s="16"/>
      <c r="AU12" s="16"/>
      <c r="AV12" s="26"/>
      <c r="AW12" s="16"/>
      <c r="AX12" s="16"/>
      <c r="AY12" s="21"/>
      <c r="AZ12" s="26"/>
      <c r="BA12" s="16"/>
      <c r="BB12" s="16"/>
      <c r="BC12" s="38"/>
      <c r="BD12" s="38"/>
      <c r="BE12" s="419">
        <v>4</v>
      </c>
    </row>
    <row r="13" spans="1:57" ht="21.2" customHeight="1" x14ac:dyDescent="0.35">
      <c r="A13" s="418">
        <v>5</v>
      </c>
      <c r="B13" s="545">
        <v>4014030005</v>
      </c>
      <c r="C13" s="592" t="s">
        <v>634</v>
      </c>
      <c r="D13" s="304"/>
      <c r="E13" s="26"/>
      <c r="F13" s="26"/>
      <c r="G13" s="16"/>
      <c r="H13" s="16"/>
      <c r="I13" s="16"/>
      <c r="J13" s="16"/>
      <c r="K13" s="21"/>
      <c r="L13" s="26"/>
      <c r="M13" s="26"/>
      <c r="N13" s="26"/>
      <c r="O13" s="16"/>
      <c r="P13" s="16"/>
      <c r="Q13" s="16"/>
      <c r="R13" s="16"/>
      <c r="S13" s="16"/>
      <c r="T13" s="34"/>
      <c r="U13" s="26"/>
      <c r="V13" s="26"/>
      <c r="W13" s="16"/>
      <c r="X13" s="16"/>
      <c r="Y13" s="16"/>
      <c r="Z13" s="16"/>
      <c r="AA13" s="21"/>
      <c r="AB13" s="26"/>
      <c r="AC13" s="26"/>
      <c r="AD13" s="26"/>
      <c r="AE13" s="16"/>
      <c r="AF13" s="16"/>
      <c r="AG13" s="16"/>
      <c r="AH13" s="16"/>
      <c r="AI13" s="16"/>
      <c r="AJ13" s="34"/>
      <c r="AK13" s="158"/>
      <c r="AL13" s="158"/>
      <c r="AM13" s="159"/>
      <c r="AN13" s="159"/>
      <c r="AO13" s="159"/>
      <c r="AP13" s="16"/>
      <c r="AQ13" s="38"/>
      <c r="AR13" s="34"/>
      <c r="AS13" s="16"/>
      <c r="AT13" s="16"/>
      <c r="AU13" s="16"/>
      <c r="AV13" s="26"/>
      <c r="AW13" s="16"/>
      <c r="AX13" s="16"/>
      <c r="AY13" s="21"/>
      <c r="AZ13" s="26"/>
      <c r="BA13" s="16"/>
      <c r="BB13" s="16"/>
      <c r="BC13" s="38"/>
      <c r="BD13" s="38"/>
      <c r="BE13" s="419">
        <v>5</v>
      </c>
    </row>
    <row r="14" spans="1:57" ht="21.2" customHeight="1" x14ac:dyDescent="0.35">
      <c r="A14" s="418">
        <v>6</v>
      </c>
      <c r="B14" s="575">
        <v>4014030006</v>
      </c>
      <c r="C14" s="553" t="s">
        <v>635</v>
      </c>
      <c r="D14" s="304"/>
      <c r="E14" s="26"/>
      <c r="F14" s="26"/>
      <c r="G14" s="16"/>
      <c r="H14" s="16"/>
      <c r="I14" s="16"/>
      <c r="J14" s="16"/>
      <c r="K14" s="21"/>
      <c r="L14" s="26"/>
      <c r="M14" s="26"/>
      <c r="N14" s="26"/>
      <c r="O14" s="16"/>
      <c r="P14" s="16"/>
      <c r="Q14" s="16"/>
      <c r="R14" s="16"/>
      <c r="S14" s="16"/>
      <c r="T14" s="34"/>
      <c r="U14" s="26"/>
      <c r="V14" s="26"/>
      <c r="W14" s="16"/>
      <c r="X14" s="16"/>
      <c r="Y14" s="16"/>
      <c r="Z14" s="16"/>
      <c r="AA14" s="21"/>
      <c r="AB14" s="26"/>
      <c r="AC14" s="26"/>
      <c r="AD14" s="26"/>
      <c r="AE14" s="16"/>
      <c r="AF14" s="16"/>
      <c r="AG14" s="16"/>
      <c r="AH14" s="16"/>
      <c r="AI14" s="16"/>
      <c r="AJ14" s="34"/>
      <c r="AK14" s="158"/>
      <c r="AL14" s="158"/>
      <c r="AM14" s="159"/>
      <c r="AN14" s="159"/>
      <c r="AO14" s="159"/>
      <c r="AP14" s="16"/>
      <c r="AQ14" s="38"/>
      <c r="AR14" s="34"/>
      <c r="AS14" s="16"/>
      <c r="AT14" s="16"/>
      <c r="AU14" s="16"/>
      <c r="AV14" s="26"/>
      <c r="AW14" s="16"/>
      <c r="AX14" s="16"/>
      <c r="AY14" s="21"/>
      <c r="AZ14" s="26"/>
      <c r="BA14" s="16"/>
      <c r="BB14" s="16"/>
      <c r="BC14" s="38"/>
      <c r="BD14" s="38"/>
      <c r="BE14" s="419">
        <v>6</v>
      </c>
    </row>
    <row r="15" spans="1:57" ht="21.2" customHeight="1" x14ac:dyDescent="0.35">
      <c r="A15" s="418">
        <v>7</v>
      </c>
      <c r="B15" s="575">
        <v>4014030007</v>
      </c>
      <c r="C15" s="551" t="s">
        <v>636</v>
      </c>
      <c r="D15" s="304"/>
      <c r="E15" s="26"/>
      <c r="F15" s="26"/>
      <c r="G15" s="16"/>
      <c r="H15" s="16"/>
      <c r="I15" s="16"/>
      <c r="J15" s="16"/>
      <c r="K15" s="21"/>
      <c r="L15" s="26"/>
      <c r="M15" s="26"/>
      <c r="N15" s="26"/>
      <c r="O15" s="16"/>
      <c r="P15" s="16"/>
      <c r="Q15" s="16"/>
      <c r="R15" s="16"/>
      <c r="S15" s="16"/>
      <c r="T15" s="34"/>
      <c r="U15" s="26"/>
      <c r="V15" s="26"/>
      <c r="W15" s="16"/>
      <c r="X15" s="16"/>
      <c r="Y15" s="16"/>
      <c r="Z15" s="16"/>
      <c r="AA15" s="21"/>
      <c r="AB15" s="26"/>
      <c r="AC15" s="26"/>
      <c r="AD15" s="26"/>
      <c r="AE15" s="16"/>
      <c r="AF15" s="16"/>
      <c r="AG15" s="16"/>
      <c r="AH15" s="16"/>
      <c r="AI15" s="16"/>
      <c r="AJ15" s="34"/>
      <c r="AK15" s="158"/>
      <c r="AL15" s="158"/>
      <c r="AM15" s="159"/>
      <c r="AN15" s="159"/>
      <c r="AO15" s="159"/>
      <c r="AP15" s="16"/>
      <c r="AQ15" s="38"/>
      <c r="AR15" s="34"/>
      <c r="AS15" s="16"/>
      <c r="AT15" s="16"/>
      <c r="AU15" s="16"/>
      <c r="AV15" s="26"/>
      <c r="AW15" s="16"/>
      <c r="AX15" s="16"/>
      <c r="AY15" s="21"/>
      <c r="AZ15" s="26"/>
      <c r="BA15" s="16"/>
      <c r="BB15" s="16"/>
      <c r="BC15" s="38"/>
      <c r="BD15" s="38"/>
      <c r="BE15" s="419">
        <v>7</v>
      </c>
    </row>
    <row r="16" spans="1:57" ht="21.2" customHeight="1" x14ac:dyDescent="0.35">
      <c r="A16" s="418">
        <v>8</v>
      </c>
      <c r="B16" s="545">
        <v>4014030008</v>
      </c>
      <c r="C16" s="553" t="s">
        <v>637</v>
      </c>
      <c r="D16" s="304"/>
      <c r="E16" s="26"/>
      <c r="F16" s="26"/>
      <c r="G16" s="16"/>
      <c r="H16" s="16"/>
      <c r="I16" s="16"/>
      <c r="J16" s="16"/>
      <c r="K16" s="21"/>
      <c r="L16" s="26"/>
      <c r="M16" s="26"/>
      <c r="N16" s="26"/>
      <c r="O16" s="16"/>
      <c r="P16" s="16"/>
      <c r="Q16" s="16"/>
      <c r="R16" s="16"/>
      <c r="S16" s="16"/>
      <c r="T16" s="34"/>
      <c r="U16" s="26"/>
      <c r="V16" s="26"/>
      <c r="W16" s="16"/>
      <c r="X16" s="16"/>
      <c r="Y16" s="16"/>
      <c r="Z16" s="16"/>
      <c r="AA16" s="21"/>
      <c r="AB16" s="26"/>
      <c r="AC16" s="26"/>
      <c r="AD16" s="26"/>
      <c r="AE16" s="16"/>
      <c r="AF16" s="16"/>
      <c r="AG16" s="16"/>
      <c r="AH16" s="16"/>
      <c r="AI16" s="16"/>
      <c r="AJ16" s="34"/>
      <c r="AK16" s="158"/>
      <c r="AL16" s="158"/>
      <c r="AM16" s="159"/>
      <c r="AN16" s="159"/>
      <c r="AO16" s="159"/>
      <c r="AP16" s="16"/>
      <c r="AQ16" s="38"/>
      <c r="AR16" s="34"/>
      <c r="AS16" s="16"/>
      <c r="AT16" s="16"/>
      <c r="AU16" s="16"/>
      <c r="AV16" s="26"/>
      <c r="AW16" s="16"/>
      <c r="AX16" s="16"/>
      <c r="AY16" s="21"/>
      <c r="AZ16" s="26"/>
      <c r="BA16" s="16"/>
      <c r="BB16" s="16"/>
      <c r="BC16" s="38"/>
      <c r="BD16" s="38"/>
      <c r="BE16" s="419">
        <v>8</v>
      </c>
    </row>
    <row r="17" spans="1:57" ht="21.2" customHeight="1" x14ac:dyDescent="0.25">
      <c r="A17" s="418">
        <v>9</v>
      </c>
      <c r="B17" s="545">
        <v>4014030009</v>
      </c>
      <c r="C17" s="554" t="s">
        <v>638</v>
      </c>
      <c r="D17" s="304"/>
      <c r="E17" s="26"/>
      <c r="F17" s="26"/>
      <c r="G17" s="16"/>
      <c r="H17" s="16"/>
      <c r="I17" s="16"/>
      <c r="J17" s="16"/>
      <c r="K17" s="21"/>
      <c r="L17" s="26"/>
      <c r="M17" s="26"/>
      <c r="N17" s="26"/>
      <c r="O17" s="16"/>
      <c r="P17" s="16"/>
      <c r="Q17" s="16"/>
      <c r="R17" s="16"/>
      <c r="S17" s="16"/>
      <c r="T17" s="34"/>
      <c r="U17" s="26"/>
      <c r="V17" s="26"/>
      <c r="W17" s="16"/>
      <c r="X17" s="16"/>
      <c r="Y17" s="16"/>
      <c r="Z17" s="16"/>
      <c r="AA17" s="21"/>
      <c r="AB17" s="26"/>
      <c r="AC17" s="26"/>
      <c r="AD17" s="26"/>
      <c r="AE17" s="16"/>
      <c r="AF17" s="16"/>
      <c r="AG17" s="16"/>
      <c r="AH17" s="16"/>
      <c r="AI17" s="16"/>
      <c r="AJ17" s="34"/>
      <c r="AK17" s="26"/>
      <c r="AL17" s="26"/>
      <c r="AM17" s="16"/>
      <c r="AN17" s="16"/>
      <c r="AO17" s="16"/>
      <c r="AP17" s="16"/>
      <c r="AQ17" s="38"/>
      <c r="AR17" s="34"/>
      <c r="AS17" s="16"/>
      <c r="AT17" s="16"/>
      <c r="AU17" s="16"/>
      <c r="AV17" s="26"/>
      <c r="AW17" s="16"/>
      <c r="AX17" s="16"/>
      <c r="AY17" s="21"/>
      <c r="AZ17" s="26"/>
      <c r="BA17" s="16"/>
      <c r="BB17" s="16"/>
      <c r="BC17" s="38"/>
      <c r="BD17" s="38"/>
      <c r="BE17" s="419">
        <v>9</v>
      </c>
    </row>
    <row r="18" spans="1:57" ht="21.2" customHeight="1" x14ac:dyDescent="0.25">
      <c r="A18" s="418">
        <v>10</v>
      </c>
      <c r="B18" s="545">
        <v>4014030010</v>
      </c>
      <c r="C18" s="554" t="s">
        <v>639</v>
      </c>
      <c r="D18" s="304"/>
      <c r="E18" s="26"/>
      <c r="F18" s="26"/>
      <c r="G18" s="16"/>
      <c r="H18" s="593"/>
      <c r="I18" s="16"/>
      <c r="J18" s="16"/>
      <c r="K18" s="21"/>
      <c r="L18" s="26"/>
      <c r="M18" s="26"/>
      <c r="N18" s="26"/>
      <c r="O18" s="16"/>
      <c r="P18" s="16"/>
      <c r="Q18" s="16"/>
      <c r="R18" s="16"/>
      <c r="S18" s="16"/>
      <c r="T18" s="34"/>
      <c r="U18" s="26"/>
      <c r="V18" s="26"/>
      <c r="W18" s="16"/>
      <c r="X18" s="16"/>
      <c r="Y18" s="16"/>
      <c r="Z18" s="16"/>
      <c r="AA18" s="21"/>
      <c r="AB18" s="26"/>
      <c r="AC18" s="26"/>
      <c r="AD18" s="26"/>
      <c r="AE18" s="16"/>
      <c r="AF18" s="16"/>
      <c r="AG18" s="16"/>
      <c r="AH18" s="16"/>
      <c r="AI18" s="16"/>
      <c r="AJ18" s="34"/>
      <c r="AK18" s="26"/>
      <c r="AL18" s="26"/>
      <c r="AM18" s="16"/>
      <c r="AN18" s="16"/>
      <c r="AO18" s="16"/>
      <c r="AP18" s="16"/>
      <c r="AQ18" s="38"/>
      <c r="AR18" s="34"/>
      <c r="AS18" s="16"/>
      <c r="AT18" s="16"/>
      <c r="AU18" s="16"/>
      <c r="AV18" s="26"/>
      <c r="AW18" s="16"/>
      <c r="AX18" s="16"/>
      <c r="AY18" s="21"/>
      <c r="AZ18" s="26"/>
      <c r="BA18" s="16"/>
      <c r="BB18" s="16"/>
      <c r="BC18" s="38"/>
      <c r="BD18" s="38"/>
      <c r="BE18" s="419">
        <v>10</v>
      </c>
    </row>
    <row r="19" spans="1:57" ht="21.2" customHeight="1" x14ac:dyDescent="0.25">
      <c r="A19" s="418">
        <v>11</v>
      </c>
      <c r="B19" s="546">
        <v>4014030011</v>
      </c>
      <c r="C19" s="555" t="s">
        <v>640</v>
      </c>
      <c r="D19" s="304"/>
      <c r="E19" s="26"/>
      <c r="F19" s="26"/>
      <c r="G19" s="16"/>
      <c r="H19" s="16"/>
      <c r="I19" s="16"/>
      <c r="J19" s="16"/>
      <c r="K19" s="21"/>
      <c r="L19" s="26"/>
      <c r="M19" s="26"/>
      <c r="N19" s="26"/>
      <c r="O19" s="16"/>
      <c r="P19" s="16"/>
      <c r="Q19" s="16"/>
      <c r="R19" s="16"/>
      <c r="S19" s="16"/>
      <c r="T19" s="34"/>
      <c r="U19" s="26"/>
      <c r="V19" s="26"/>
      <c r="W19" s="16"/>
      <c r="X19" s="16"/>
      <c r="Y19" s="16"/>
      <c r="Z19" s="16"/>
      <c r="AA19" s="21"/>
      <c r="AB19" s="26"/>
      <c r="AC19" s="26"/>
      <c r="AD19" s="26"/>
      <c r="AE19" s="16"/>
      <c r="AF19" s="16"/>
      <c r="AG19" s="16"/>
      <c r="AH19" s="16"/>
      <c r="AI19" s="16"/>
      <c r="AJ19" s="34"/>
      <c r="AK19" s="26"/>
      <c r="AL19" s="26"/>
      <c r="AM19" s="16"/>
      <c r="AN19" s="16"/>
      <c r="AO19" s="16"/>
      <c r="AP19" s="16"/>
      <c r="AQ19" s="38"/>
      <c r="AR19" s="34"/>
      <c r="AS19" s="16"/>
      <c r="AT19" s="16"/>
      <c r="AU19" s="16"/>
      <c r="AV19" s="26"/>
      <c r="AW19" s="16"/>
      <c r="AX19" s="16"/>
      <c r="AY19" s="21"/>
      <c r="AZ19" s="26"/>
      <c r="BA19" s="16"/>
      <c r="BB19" s="16"/>
      <c r="BC19" s="38"/>
      <c r="BD19" s="38"/>
      <c r="BE19" s="419">
        <v>11</v>
      </c>
    </row>
    <row r="20" spans="1:57" ht="21.2" customHeight="1" x14ac:dyDescent="0.25">
      <c r="A20" s="418">
        <v>12</v>
      </c>
      <c r="B20" s="546">
        <v>4014030013</v>
      </c>
      <c r="C20" s="555" t="s">
        <v>642</v>
      </c>
      <c r="D20" s="304"/>
      <c r="E20" s="26"/>
      <c r="F20" s="26"/>
      <c r="G20" s="16"/>
      <c r="H20" s="16"/>
      <c r="I20" s="16"/>
      <c r="J20" s="16"/>
      <c r="K20" s="21"/>
      <c r="L20" s="26"/>
      <c r="M20" s="26"/>
      <c r="N20" s="26"/>
      <c r="O20" s="16"/>
      <c r="P20" s="16"/>
      <c r="Q20" s="16"/>
      <c r="R20" s="16"/>
      <c r="S20" s="16"/>
      <c r="T20" s="34"/>
      <c r="U20" s="26"/>
      <c r="V20" s="26"/>
      <c r="W20" s="16"/>
      <c r="X20" s="16"/>
      <c r="Y20" s="16"/>
      <c r="Z20" s="16"/>
      <c r="AA20" s="21"/>
      <c r="AB20" s="26"/>
      <c r="AC20" s="26"/>
      <c r="AD20" s="26"/>
      <c r="AE20" s="16"/>
      <c r="AF20" s="16"/>
      <c r="AG20" s="16"/>
      <c r="AH20" s="16"/>
      <c r="AI20" s="16"/>
      <c r="AJ20" s="34"/>
      <c r="AK20" s="26"/>
      <c r="AL20" s="26"/>
      <c r="AM20" s="16"/>
      <c r="AN20" s="16"/>
      <c r="AO20" s="16"/>
      <c r="AP20" s="16"/>
      <c r="AQ20" s="38"/>
      <c r="AR20" s="34"/>
      <c r="AS20" s="16"/>
      <c r="AT20" s="16"/>
      <c r="AU20" s="16"/>
      <c r="AV20" s="26"/>
      <c r="AW20" s="16"/>
      <c r="AX20" s="16"/>
      <c r="AY20" s="21"/>
      <c r="AZ20" s="26"/>
      <c r="BA20" s="16"/>
      <c r="BB20" s="16"/>
      <c r="BC20" s="38"/>
      <c r="BD20" s="38"/>
      <c r="BE20" s="419">
        <v>12</v>
      </c>
    </row>
    <row r="21" spans="1:57" ht="21.2" customHeight="1" x14ac:dyDescent="0.25">
      <c r="A21" s="418">
        <v>13</v>
      </c>
      <c r="B21" s="546">
        <v>4014030012</v>
      </c>
      <c r="C21" s="555" t="s">
        <v>641</v>
      </c>
      <c r="D21" s="304"/>
      <c r="E21" s="26"/>
      <c r="F21" s="26"/>
      <c r="G21" s="16"/>
      <c r="H21" s="16"/>
      <c r="I21" s="16"/>
      <c r="J21" s="16"/>
      <c r="K21" s="21"/>
      <c r="L21" s="26"/>
      <c r="M21" s="26"/>
      <c r="N21" s="26"/>
      <c r="O21" s="16"/>
      <c r="P21" s="16"/>
      <c r="Q21" s="16"/>
      <c r="R21" s="16"/>
      <c r="S21" s="16"/>
      <c r="T21" s="34"/>
      <c r="U21" s="26"/>
      <c r="V21" s="26"/>
      <c r="W21" s="16"/>
      <c r="X21" s="16"/>
      <c r="Y21" s="16"/>
      <c r="Z21" s="16"/>
      <c r="AA21" s="21"/>
      <c r="AB21" s="26"/>
      <c r="AC21" s="26"/>
      <c r="AD21" s="26"/>
      <c r="AE21" s="16"/>
      <c r="AF21" s="16"/>
      <c r="AG21" s="16"/>
      <c r="AH21" s="16"/>
      <c r="AI21" s="16"/>
      <c r="AJ21" s="34"/>
      <c r="AK21" s="26"/>
      <c r="AL21" s="26"/>
      <c r="AM21" s="16"/>
      <c r="AN21" s="16"/>
      <c r="AO21" s="16"/>
      <c r="AP21" s="16"/>
      <c r="AQ21" s="38"/>
      <c r="AR21" s="34"/>
      <c r="AS21" s="16"/>
      <c r="AT21" s="16"/>
      <c r="AU21" s="16"/>
      <c r="AV21" s="26"/>
      <c r="AW21" s="16"/>
      <c r="AX21" s="16"/>
      <c r="AY21" s="21"/>
      <c r="AZ21" s="26"/>
      <c r="BA21" s="16"/>
      <c r="BB21" s="16"/>
      <c r="BC21" s="38"/>
      <c r="BD21" s="38"/>
      <c r="BE21" s="419">
        <v>13</v>
      </c>
    </row>
    <row r="22" spans="1:57" ht="21.2" customHeight="1" x14ac:dyDescent="0.25">
      <c r="A22" s="418">
        <v>14</v>
      </c>
      <c r="B22" s="546">
        <v>4014030014</v>
      </c>
      <c r="C22" s="555" t="s">
        <v>643</v>
      </c>
      <c r="D22" s="304"/>
      <c r="E22" s="26"/>
      <c r="F22" s="26"/>
      <c r="G22" s="16"/>
      <c r="H22" s="16"/>
      <c r="I22" s="16"/>
      <c r="J22" s="16"/>
      <c r="K22" s="21"/>
      <c r="L22" s="26"/>
      <c r="M22" s="26"/>
      <c r="N22" s="26"/>
      <c r="O22" s="16"/>
      <c r="P22" s="16"/>
      <c r="Q22" s="16"/>
      <c r="R22" s="16"/>
      <c r="S22" s="16"/>
      <c r="T22" s="34"/>
      <c r="U22" s="26"/>
      <c r="V22" s="26"/>
      <c r="W22" s="16"/>
      <c r="X22" s="16"/>
      <c r="Y22" s="16"/>
      <c r="Z22" s="16"/>
      <c r="AA22" s="21"/>
      <c r="AB22" s="26"/>
      <c r="AC22" s="26"/>
      <c r="AD22" s="26"/>
      <c r="AE22" s="16"/>
      <c r="AF22" s="16"/>
      <c r="AG22" s="16"/>
      <c r="AH22" s="16"/>
      <c r="AI22" s="16"/>
      <c r="AJ22" s="34"/>
      <c r="AK22" s="26"/>
      <c r="AL22" s="26"/>
      <c r="AM22" s="16"/>
      <c r="AN22" s="16"/>
      <c r="AO22" s="16"/>
      <c r="AP22" s="16"/>
      <c r="AQ22" s="38"/>
      <c r="AR22" s="34"/>
      <c r="AS22" s="16"/>
      <c r="AT22" s="16"/>
      <c r="AU22" s="16"/>
      <c r="AV22" s="26"/>
      <c r="AW22" s="16"/>
      <c r="AX22" s="16"/>
      <c r="AY22" s="21"/>
      <c r="AZ22" s="26"/>
      <c r="BA22" s="16"/>
      <c r="BB22" s="16"/>
      <c r="BC22" s="38"/>
      <c r="BD22" s="38"/>
      <c r="BE22" s="419">
        <v>14</v>
      </c>
    </row>
    <row r="23" spans="1:57" ht="21.2" customHeight="1" x14ac:dyDescent="0.25">
      <c r="A23" s="418">
        <v>15</v>
      </c>
      <c r="B23" s="576">
        <v>4014030024</v>
      </c>
      <c r="C23" s="577" t="s">
        <v>653</v>
      </c>
      <c r="D23" s="304"/>
      <c r="E23" s="26"/>
      <c r="F23" s="26"/>
      <c r="G23" s="16"/>
      <c r="H23" s="16"/>
      <c r="I23" s="16"/>
      <c r="J23" s="16"/>
      <c r="K23" s="21"/>
      <c r="L23" s="26"/>
      <c r="M23" s="26"/>
      <c r="N23" s="26"/>
      <c r="O23" s="16"/>
      <c r="P23" s="16"/>
      <c r="Q23" s="16"/>
      <c r="R23" s="16"/>
      <c r="S23" s="16"/>
      <c r="T23" s="34"/>
      <c r="U23" s="26"/>
      <c r="V23" s="26"/>
      <c r="W23" s="16"/>
      <c r="X23" s="16"/>
      <c r="Y23" s="16"/>
      <c r="Z23" s="16"/>
      <c r="AA23" s="21"/>
      <c r="AB23" s="26"/>
      <c r="AC23" s="26"/>
      <c r="AD23" s="26"/>
      <c r="AE23" s="16"/>
      <c r="AF23" s="16"/>
      <c r="AG23" s="16"/>
      <c r="AH23" s="16"/>
      <c r="AI23" s="16"/>
      <c r="AJ23" s="34"/>
      <c r="AK23" s="26"/>
      <c r="AL23" s="26"/>
      <c r="AM23" s="16"/>
      <c r="AN23" s="16"/>
      <c r="AO23" s="16"/>
      <c r="AP23" s="16"/>
      <c r="AQ23" s="38"/>
      <c r="AR23" s="34"/>
      <c r="AS23" s="16"/>
      <c r="AT23" s="16"/>
      <c r="AU23" s="16"/>
      <c r="AV23" s="26"/>
      <c r="AW23" s="16"/>
      <c r="AX23" s="16"/>
      <c r="AY23" s="21"/>
      <c r="AZ23" s="26"/>
      <c r="BA23" s="16"/>
      <c r="BB23" s="16"/>
      <c r="BC23" s="38"/>
      <c r="BD23" s="38"/>
      <c r="BE23" s="419">
        <v>15</v>
      </c>
    </row>
    <row r="24" spans="1:57" ht="21.2" customHeight="1" x14ac:dyDescent="0.25">
      <c r="A24" s="420">
        <v>16</v>
      </c>
      <c r="B24" s="576">
        <v>4014030015</v>
      </c>
      <c r="C24" s="577" t="s">
        <v>644</v>
      </c>
      <c r="D24" s="438"/>
      <c r="E24" s="230"/>
      <c r="F24" s="230"/>
      <c r="G24" s="231"/>
      <c r="H24" s="231"/>
      <c r="I24" s="231"/>
      <c r="J24" s="231"/>
      <c r="K24" s="232"/>
      <c r="L24" s="230"/>
      <c r="M24" s="230"/>
      <c r="N24" s="230"/>
      <c r="O24" s="231"/>
      <c r="P24" s="231"/>
      <c r="Q24" s="231"/>
      <c r="R24" s="231"/>
      <c r="S24" s="231"/>
      <c r="T24" s="229"/>
      <c r="U24" s="230"/>
      <c r="V24" s="230"/>
      <c r="W24" s="231"/>
      <c r="X24" s="231"/>
      <c r="Y24" s="231"/>
      <c r="Z24" s="231"/>
      <c r="AA24" s="232"/>
      <c r="AB24" s="230"/>
      <c r="AC24" s="230"/>
      <c r="AD24" s="230"/>
      <c r="AE24" s="231"/>
      <c r="AF24" s="231"/>
      <c r="AG24" s="231"/>
      <c r="AH24" s="231"/>
      <c r="AI24" s="231"/>
      <c r="AJ24" s="229"/>
      <c r="AK24" s="230"/>
      <c r="AL24" s="230"/>
      <c r="AM24" s="231"/>
      <c r="AN24" s="231"/>
      <c r="AO24" s="231"/>
      <c r="AP24" s="231"/>
      <c r="AQ24" s="233"/>
      <c r="AR24" s="229"/>
      <c r="AS24" s="231"/>
      <c r="AT24" s="231"/>
      <c r="AU24" s="231"/>
      <c r="AV24" s="230"/>
      <c r="AW24" s="231"/>
      <c r="AX24" s="231"/>
      <c r="AY24" s="232"/>
      <c r="AZ24" s="230"/>
      <c r="BA24" s="231"/>
      <c r="BB24" s="231"/>
      <c r="BC24" s="233"/>
      <c r="BD24" s="233"/>
      <c r="BE24" s="421">
        <v>16</v>
      </c>
    </row>
    <row r="25" spans="1:57" ht="21.2" customHeight="1" x14ac:dyDescent="0.25">
      <c r="A25" s="418">
        <v>17</v>
      </c>
      <c r="B25" s="546">
        <v>4014030016</v>
      </c>
      <c r="C25" s="555" t="s">
        <v>645</v>
      </c>
      <c r="D25" s="304"/>
      <c r="E25" s="26"/>
      <c r="F25" s="26"/>
      <c r="G25" s="16"/>
      <c r="H25" s="16"/>
      <c r="I25" s="16"/>
      <c r="J25" s="16"/>
      <c r="K25" s="21"/>
      <c r="L25" s="26"/>
      <c r="M25" s="26"/>
      <c r="N25" s="26"/>
      <c r="O25" s="16"/>
      <c r="P25" s="16"/>
      <c r="Q25" s="16"/>
      <c r="R25" s="16"/>
      <c r="S25" s="16"/>
      <c r="T25" s="34"/>
      <c r="U25" s="26"/>
      <c r="V25" s="26"/>
      <c r="W25" s="16"/>
      <c r="X25" s="16"/>
      <c r="Y25" s="16"/>
      <c r="Z25" s="16"/>
      <c r="AA25" s="21"/>
      <c r="AB25" s="26"/>
      <c r="AC25" s="26"/>
      <c r="AD25" s="26"/>
      <c r="AE25" s="16"/>
      <c r="AF25" s="16"/>
      <c r="AG25" s="16"/>
      <c r="AH25" s="16"/>
      <c r="AI25" s="16"/>
      <c r="AJ25" s="34"/>
      <c r="AK25" s="26"/>
      <c r="AL25" s="26"/>
      <c r="AM25" s="16"/>
      <c r="AN25" s="16"/>
      <c r="AO25" s="16"/>
      <c r="AP25" s="16"/>
      <c r="AQ25" s="38"/>
      <c r="AR25" s="34"/>
      <c r="AS25" s="16"/>
      <c r="AT25" s="16"/>
      <c r="AU25" s="16"/>
      <c r="AV25" s="26"/>
      <c r="AW25" s="16"/>
      <c r="AX25" s="16"/>
      <c r="AY25" s="21"/>
      <c r="AZ25" s="26"/>
      <c r="BA25" s="16"/>
      <c r="BB25" s="16"/>
      <c r="BC25" s="38"/>
      <c r="BD25" s="38"/>
      <c r="BE25" s="419">
        <v>17</v>
      </c>
    </row>
    <row r="26" spans="1:57" ht="21.2" customHeight="1" x14ac:dyDescent="0.25">
      <c r="A26" s="422">
        <v>18</v>
      </c>
      <c r="B26" s="546">
        <v>4014030017</v>
      </c>
      <c r="C26" s="555" t="s">
        <v>646</v>
      </c>
      <c r="D26" s="304"/>
      <c r="E26" s="26"/>
      <c r="F26" s="26"/>
      <c r="G26" s="16"/>
      <c r="H26" s="16"/>
      <c r="I26" s="16"/>
      <c r="J26" s="16"/>
      <c r="K26" s="21"/>
      <c r="L26" s="26"/>
      <c r="M26" s="26"/>
      <c r="N26" s="26"/>
      <c r="O26" s="16"/>
      <c r="P26" s="16"/>
      <c r="Q26" s="16"/>
      <c r="R26" s="16"/>
      <c r="S26" s="16"/>
      <c r="T26" s="34"/>
      <c r="U26" s="26"/>
      <c r="V26" s="26"/>
      <c r="W26" s="16"/>
      <c r="X26" s="16"/>
      <c r="Y26" s="16"/>
      <c r="Z26" s="16"/>
      <c r="AA26" s="21"/>
      <c r="AB26" s="26"/>
      <c r="AC26" s="26"/>
      <c r="AD26" s="26"/>
      <c r="AE26" s="16"/>
      <c r="AF26" s="16"/>
      <c r="AG26" s="16"/>
      <c r="AH26" s="16"/>
      <c r="AI26" s="16"/>
      <c r="AJ26" s="34"/>
      <c r="AK26" s="26"/>
      <c r="AL26" s="26"/>
      <c r="AM26" s="16"/>
      <c r="AN26" s="16"/>
      <c r="AO26" s="16"/>
      <c r="AP26" s="16"/>
      <c r="AQ26" s="38"/>
      <c r="AR26" s="34"/>
      <c r="AS26" s="16"/>
      <c r="AT26" s="16"/>
      <c r="AU26" s="16"/>
      <c r="AV26" s="26"/>
      <c r="AW26" s="16"/>
      <c r="AX26" s="16"/>
      <c r="AY26" s="21"/>
      <c r="AZ26" s="26"/>
      <c r="BA26" s="16"/>
      <c r="BB26" s="16"/>
      <c r="BC26" s="38"/>
      <c r="BD26" s="38"/>
      <c r="BE26" s="419">
        <v>18</v>
      </c>
    </row>
    <row r="27" spans="1:57" ht="21.2" customHeight="1" x14ac:dyDescent="0.25">
      <c r="A27" s="418">
        <v>19</v>
      </c>
      <c r="B27" s="546">
        <v>4014030018</v>
      </c>
      <c r="C27" s="555" t="s">
        <v>647</v>
      </c>
      <c r="D27" s="304"/>
      <c r="E27" s="26"/>
      <c r="F27" s="26"/>
      <c r="G27" s="16"/>
      <c r="H27" s="16"/>
      <c r="I27" s="16"/>
      <c r="J27" s="16"/>
      <c r="K27" s="21"/>
      <c r="L27" s="26"/>
      <c r="M27" s="26"/>
      <c r="N27" s="26"/>
      <c r="O27" s="16"/>
      <c r="P27" s="16"/>
      <c r="Q27" s="16"/>
      <c r="R27" s="16"/>
      <c r="S27" s="16"/>
      <c r="T27" s="34"/>
      <c r="U27" s="26"/>
      <c r="V27" s="26"/>
      <c r="W27" s="16"/>
      <c r="X27" s="16"/>
      <c r="Y27" s="16"/>
      <c r="Z27" s="16"/>
      <c r="AA27" s="21"/>
      <c r="AB27" s="26"/>
      <c r="AC27" s="26"/>
      <c r="AD27" s="26"/>
      <c r="AE27" s="16"/>
      <c r="AF27" s="16"/>
      <c r="AG27" s="16"/>
      <c r="AH27" s="16"/>
      <c r="AI27" s="16"/>
      <c r="AJ27" s="34"/>
      <c r="AK27" s="26"/>
      <c r="AL27" s="26"/>
      <c r="AM27" s="16"/>
      <c r="AN27" s="16"/>
      <c r="AO27" s="16"/>
      <c r="AP27" s="16"/>
      <c r="AQ27" s="38"/>
      <c r="AR27" s="34"/>
      <c r="AS27" s="16"/>
      <c r="AT27" s="16"/>
      <c r="AU27" s="16"/>
      <c r="AV27" s="26"/>
      <c r="AW27" s="16"/>
      <c r="AX27" s="16"/>
      <c r="AY27" s="21"/>
      <c r="AZ27" s="26"/>
      <c r="BA27" s="16"/>
      <c r="BB27" s="16"/>
      <c r="BC27" s="38"/>
      <c r="BD27" s="38"/>
      <c r="BE27" s="419">
        <v>19</v>
      </c>
    </row>
    <row r="28" spans="1:57" ht="21.2" customHeight="1" x14ac:dyDescent="0.25">
      <c r="A28" s="418">
        <v>20</v>
      </c>
      <c r="B28" s="539">
        <v>4014030019</v>
      </c>
      <c r="C28" s="552" t="s">
        <v>648</v>
      </c>
      <c r="D28" s="304"/>
      <c r="E28" s="26"/>
      <c r="F28" s="26"/>
      <c r="G28" s="16"/>
      <c r="H28" s="16"/>
      <c r="I28" s="16"/>
      <c r="J28" s="16"/>
      <c r="K28" s="21"/>
      <c r="L28" s="26"/>
      <c r="M28" s="26"/>
      <c r="N28" s="26"/>
      <c r="O28" s="16"/>
      <c r="P28" s="16"/>
      <c r="Q28" s="16"/>
      <c r="R28" s="16"/>
      <c r="S28" s="16"/>
      <c r="T28" s="34"/>
      <c r="U28" s="26"/>
      <c r="V28" s="26"/>
      <c r="W28" s="16"/>
      <c r="X28" s="16"/>
      <c r="Y28" s="16"/>
      <c r="Z28" s="16"/>
      <c r="AA28" s="21"/>
      <c r="AB28" s="26"/>
      <c r="AC28" s="26"/>
      <c r="AD28" s="26"/>
      <c r="AE28" s="16"/>
      <c r="AF28" s="16"/>
      <c r="AG28" s="16"/>
      <c r="AH28" s="16"/>
      <c r="AI28" s="16"/>
      <c r="AJ28" s="34"/>
      <c r="AK28" s="26"/>
      <c r="AL28" s="26"/>
      <c r="AM28" s="16"/>
      <c r="AN28" s="16"/>
      <c r="AO28" s="16"/>
      <c r="AP28" s="16"/>
      <c r="AQ28" s="38"/>
      <c r="AR28" s="34"/>
      <c r="AS28" s="16"/>
      <c r="AT28" s="16"/>
      <c r="AU28" s="16"/>
      <c r="AV28" s="26"/>
      <c r="AW28" s="16"/>
      <c r="AX28" s="16"/>
      <c r="AY28" s="21"/>
      <c r="AZ28" s="26"/>
      <c r="BA28" s="16"/>
      <c r="BB28" s="16"/>
      <c r="BC28" s="38"/>
      <c r="BD28" s="38"/>
      <c r="BE28" s="419">
        <v>20</v>
      </c>
    </row>
    <row r="29" spans="1:57" ht="21.2" customHeight="1" x14ac:dyDescent="0.2">
      <c r="A29" s="418">
        <v>21</v>
      </c>
      <c r="B29" s="539">
        <v>4014030020</v>
      </c>
      <c r="C29" s="552" t="s">
        <v>649</v>
      </c>
      <c r="D29" s="34"/>
      <c r="E29" s="26"/>
      <c r="F29" s="26"/>
      <c r="G29" s="16"/>
      <c r="H29" s="16"/>
      <c r="I29" s="16"/>
      <c r="J29" s="16"/>
      <c r="K29" s="21"/>
      <c r="L29" s="26"/>
      <c r="M29" s="26"/>
      <c r="N29" s="26"/>
      <c r="O29" s="16"/>
      <c r="P29" s="16"/>
      <c r="Q29" s="16"/>
      <c r="R29" s="16"/>
      <c r="S29" s="16"/>
      <c r="T29" s="34"/>
      <c r="U29" s="26"/>
      <c r="V29" s="26"/>
      <c r="W29" s="16"/>
      <c r="X29" s="16"/>
      <c r="Y29" s="16"/>
      <c r="Z29" s="16"/>
      <c r="AA29" s="21"/>
      <c r="AB29" s="26"/>
      <c r="AC29" s="26"/>
      <c r="AD29" s="26"/>
      <c r="AE29" s="16"/>
      <c r="AF29" s="16"/>
      <c r="AG29" s="16"/>
      <c r="AH29" s="16"/>
      <c r="AI29" s="16"/>
      <c r="AJ29" s="34"/>
      <c r="AK29" s="26"/>
      <c r="AL29" s="26"/>
      <c r="AM29" s="16"/>
      <c r="AN29" s="16"/>
      <c r="AO29" s="16"/>
      <c r="AP29" s="16"/>
      <c r="AQ29" s="38"/>
      <c r="AR29" s="34"/>
      <c r="AS29" s="16"/>
      <c r="AT29" s="16"/>
      <c r="AU29" s="16"/>
      <c r="AV29" s="26"/>
      <c r="AW29" s="16"/>
      <c r="AX29" s="16"/>
      <c r="AY29" s="21"/>
      <c r="AZ29" s="26"/>
      <c r="BA29" s="16"/>
      <c r="BB29" s="16"/>
      <c r="BC29" s="38"/>
      <c r="BD29" s="38"/>
      <c r="BE29" s="419">
        <v>21</v>
      </c>
    </row>
    <row r="30" spans="1:57" ht="21.2" customHeight="1" x14ac:dyDescent="0.2">
      <c r="A30" s="422">
        <v>22</v>
      </c>
      <c r="B30" s="542">
        <v>4014030021</v>
      </c>
      <c r="C30" s="589" t="s">
        <v>650</v>
      </c>
      <c r="D30" s="34"/>
      <c r="E30" s="26"/>
      <c r="F30" s="26"/>
      <c r="G30" s="16"/>
      <c r="H30" s="16"/>
      <c r="I30" s="16"/>
      <c r="J30" s="16"/>
      <c r="K30" s="21"/>
      <c r="L30" s="26"/>
      <c r="M30" s="26"/>
      <c r="N30" s="26"/>
      <c r="O30" s="16"/>
      <c r="P30" s="16"/>
      <c r="Q30" s="16"/>
      <c r="R30" s="16"/>
      <c r="S30" s="16"/>
      <c r="T30" s="34"/>
      <c r="U30" s="26"/>
      <c r="V30" s="26"/>
      <c r="W30" s="16"/>
      <c r="X30" s="16"/>
      <c r="Y30" s="16"/>
      <c r="Z30" s="16"/>
      <c r="AA30" s="21"/>
      <c r="AB30" s="26"/>
      <c r="AC30" s="26"/>
      <c r="AD30" s="26"/>
      <c r="AE30" s="16"/>
      <c r="AF30" s="16"/>
      <c r="AG30" s="16"/>
      <c r="AH30" s="16"/>
      <c r="AI30" s="16"/>
      <c r="AJ30" s="34"/>
      <c r="AK30" s="26"/>
      <c r="AL30" s="26"/>
      <c r="AM30" s="16"/>
      <c r="AN30" s="16"/>
      <c r="AO30" s="16"/>
      <c r="AP30" s="16"/>
      <c r="AQ30" s="38"/>
      <c r="AR30" s="34"/>
      <c r="AS30" s="16"/>
      <c r="AT30" s="16"/>
      <c r="AU30" s="16"/>
      <c r="AV30" s="26"/>
      <c r="AW30" s="16"/>
      <c r="AX30" s="16"/>
      <c r="AY30" s="21"/>
      <c r="AZ30" s="26"/>
      <c r="BA30" s="16"/>
      <c r="BB30" s="16"/>
      <c r="BC30" s="38"/>
      <c r="BD30" s="38"/>
      <c r="BE30" s="419">
        <v>22</v>
      </c>
    </row>
    <row r="31" spans="1:57" ht="21.2" customHeight="1" x14ac:dyDescent="0.2">
      <c r="A31" s="422">
        <v>23</v>
      </c>
      <c r="B31" s="542">
        <v>4014030022</v>
      </c>
      <c r="C31" s="589" t="s">
        <v>651</v>
      </c>
      <c r="D31" s="34"/>
      <c r="E31" s="26"/>
      <c r="F31" s="26"/>
      <c r="G31" s="16"/>
      <c r="H31" s="16"/>
      <c r="I31" s="16"/>
      <c r="J31" s="16"/>
      <c r="K31" s="21"/>
      <c r="L31" s="26"/>
      <c r="M31" s="26"/>
      <c r="N31" s="26"/>
      <c r="O31" s="16"/>
      <c r="P31" s="16"/>
      <c r="Q31" s="16"/>
      <c r="R31" s="16"/>
      <c r="S31" s="16"/>
      <c r="T31" s="34"/>
      <c r="U31" s="26"/>
      <c r="V31" s="26"/>
      <c r="W31" s="16"/>
      <c r="X31" s="16"/>
      <c r="Y31" s="16"/>
      <c r="Z31" s="16"/>
      <c r="AA31" s="21"/>
      <c r="AB31" s="26"/>
      <c r="AC31" s="26"/>
      <c r="AD31" s="26"/>
      <c r="AE31" s="16"/>
      <c r="AF31" s="16"/>
      <c r="AG31" s="16"/>
      <c r="AH31" s="16"/>
      <c r="AI31" s="16"/>
      <c r="AJ31" s="34"/>
      <c r="AK31" s="26"/>
      <c r="AL31" s="26"/>
      <c r="AM31" s="16"/>
      <c r="AN31" s="16"/>
      <c r="AO31" s="16"/>
      <c r="AP31" s="16"/>
      <c r="AQ31" s="38"/>
      <c r="AR31" s="34"/>
      <c r="AS31" s="16"/>
      <c r="AT31" s="16"/>
      <c r="AU31" s="16"/>
      <c r="AV31" s="26"/>
      <c r="AW31" s="16"/>
      <c r="AX31" s="16"/>
      <c r="AY31" s="21"/>
      <c r="AZ31" s="26"/>
      <c r="BA31" s="16"/>
      <c r="BB31" s="16"/>
      <c r="BC31" s="38"/>
      <c r="BD31" s="38"/>
      <c r="BE31" s="419">
        <v>23</v>
      </c>
    </row>
    <row r="32" spans="1:57" ht="21.2" customHeight="1" x14ac:dyDescent="0.2">
      <c r="A32" s="422">
        <v>24</v>
      </c>
      <c r="B32" s="547">
        <v>4014030023</v>
      </c>
      <c r="C32" s="550" t="s">
        <v>652</v>
      </c>
      <c r="D32" s="34"/>
      <c r="E32" s="26"/>
      <c r="F32" s="26"/>
      <c r="G32" s="16"/>
      <c r="H32" s="16"/>
      <c r="I32" s="16"/>
      <c r="J32" s="16"/>
      <c r="K32" s="21"/>
      <c r="L32" s="26"/>
      <c r="M32" s="26"/>
      <c r="N32" s="26"/>
      <c r="O32" s="16"/>
      <c r="P32" s="16"/>
      <c r="Q32" s="16"/>
      <c r="R32" s="16"/>
      <c r="S32" s="16"/>
      <c r="T32" s="594"/>
      <c r="U32" s="26"/>
      <c r="V32" s="26"/>
      <c r="W32" s="16"/>
      <c r="X32" s="16"/>
      <c r="Y32" s="16"/>
      <c r="Z32" s="16"/>
      <c r="AA32" s="21"/>
      <c r="AB32" s="26"/>
      <c r="AC32" s="26"/>
      <c r="AD32" s="26"/>
      <c r="AE32" s="16"/>
      <c r="AF32" s="16"/>
      <c r="AG32" s="16"/>
      <c r="AH32" s="16"/>
      <c r="AI32" s="16"/>
      <c r="AJ32" s="34"/>
      <c r="AK32" s="26"/>
      <c r="AL32" s="26"/>
      <c r="AM32" s="16"/>
      <c r="AN32" s="16"/>
      <c r="AO32" s="16"/>
      <c r="AP32" s="16"/>
      <c r="AQ32" s="38"/>
      <c r="AR32" s="34"/>
      <c r="AS32" s="16"/>
      <c r="AT32" s="16"/>
      <c r="AU32" s="16"/>
      <c r="AV32" s="26"/>
      <c r="AW32" s="16"/>
      <c r="AX32" s="16"/>
      <c r="AY32" s="21"/>
      <c r="AZ32" s="26"/>
      <c r="BA32" s="16"/>
      <c r="BB32" s="16"/>
      <c r="BC32" s="38"/>
      <c r="BD32" s="38"/>
      <c r="BE32" s="419">
        <v>24</v>
      </c>
    </row>
    <row r="33" spans="1:57" ht="21.2" customHeight="1" x14ac:dyDescent="0.2">
      <c r="A33" s="422">
        <v>25</v>
      </c>
      <c r="B33" s="547"/>
      <c r="C33" s="550"/>
      <c r="D33" s="35"/>
      <c r="E33" s="29"/>
      <c r="F33" s="29"/>
      <c r="G33" s="30"/>
      <c r="H33" s="30"/>
      <c r="I33" s="16"/>
      <c r="J33" s="16"/>
      <c r="K33" s="21"/>
      <c r="L33" s="26"/>
      <c r="M33" s="26"/>
      <c r="N33" s="26"/>
      <c r="O33" s="16"/>
      <c r="P33" s="16"/>
      <c r="Q33" s="16"/>
      <c r="R33" s="16"/>
      <c r="S33" s="16"/>
      <c r="T33" s="34"/>
      <c r="U33" s="26"/>
      <c r="V33" s="26"/>
      <c r="W33" s="16"/>
      <c r="X33" s="16"/>
      <c r="Y33" s="16"/>
      <c r="Z33" s="16"/>
      <c r="AA33" s="21"/>
      <c r="AB33" s="26"/>
      <c r="AC33" s="26"/>
      <c r="AD33" s="26"/>
      <c r="AE33" s="16"/>
      <c r="AF33" s="16"/>
      <c r="AG33" s="16"/>
      <c r="AH33" s="16"/>
      <c r="AI33" s="16"/>
      <c r="AJ33" s="34"/>
      <c r="AK33" s="26"/>
      <c r="AL33" s="26"/>
      <c r="AM33" s="16"/>
      <c r="AN33" s="16"/>
      <c r="AO33" s="16"/>
      <c r="AP33" s="16"/>
      <c r="AQ33" s="38"/>
      <c r="AR33" s="34"/>
      <c r="AS33" s="16"/>
      <c r="AT33" s="16"/>
      <c r="AU33" s="16"/>
      <c r="AV33" s="26"/>
      <c r="AW33" s="16"/>
      <c r="AX33" s="16"/>
      <c r="AY33" s="21"/>
      <c r="AZ33" s="26"/>
      <c r="BA33" s="16"/>
      <c r="BB33" s="16"/>
      <c r="BC33" s="38"/>
      <c r="BD33" s="38"/>
      <c r="BE33" s="419">
        <v>25</v>
      </c>
    </row>
    <row r="34" spans="1:57" ht="21.2" customHeight="1" x14ac:dyDescent="0.2">
      <c r="A34" s="422">
        <v>26</v>
      </c>
      <c r="B34" s="547"/>
      <c r="C34" s="548"/>
      <c r="D34" s="35"/>
      <c r="E34" s="29"/>
      <c r="F34" s="29"/>
      <c r="G34" s="30"/>
      <c r="H34" s="30"/>
      <c r="I34" s="30"/>
      <c r="J34" s="16"/>
      <c r="K34" s="21"/>
      <c r="L34" s="26"/>
      <c r="M34" s="26"/>
      <c r="N34" s="26"/>
      <c r="O34" s="16"/>
      <c r="P34" s="16"/>
      <c r="Q34" s="16"/>
      <c r="R34" s="16"/>
      <c r="S34" s="16"/>
      <c r="T34" s="34"/>
      <c r="U34" s="26"/>
      <c r="V34" s="26"/>
      <c r="W34" s="16"/>
      <c r="X34" s="16"/>
      <c r="Y34" s="16"/>
      <c r="Z34" s="16"/>
      <c r="AA34" s="21"/>
      <c r="AB34" s="26"/>
      <c r="AC34" s="26"/>
      <c r="AD34" s="26"/>
      <c r="AE34" s="16"/>
      <c r="AF34" s="16"/>
      <c r="AG34" s="16"/>
      <c r="AH34" s="16"/>
      <c r="AI34" s="16"/>
      <c r="AJ34" s="34"/>
      <c r="AK34" s="26"/>
      <c r="AL34" s="26"/>
      <c r="AM34" s="16"/>
      <c r="AN34" s="16"/>
      <c r="AO34" s="16"/>
      <c r="AP34" s="16"/>
      <c r="AQ34" s="38"/>
      <c r="AR34" s="34"/>
      <c r="AS34" s="16"/>
      <c r="AT34" s="16"/>
      <c r="AU34" s="16"/>
      <c r="AV34" s="26"/>
      <c r="AW34" s="16"/>
      <c r="AX34" s="16"/>
      <c r="AY34" s="21"/>
      <c r="AZ34" s="26"/>
      <c r="BA34" s="16"/>
      <c r="BB34" s="16"/>
      <c r="BC34" s="38"/>
      <c r="BD34" s="38"/>
      <c r="BE34" s="419"/>
    </row>
    <row r="35" spans="1:57" ht="21.2" customHeight="1" x14ac:dyDescent="0.2">
      <c r="A35" s="422">
        <v>27</v>
      </c>
      <c r="B35" s="547"/>
      <c r="C35" s="548"/>
      <c r="D35" s="35"/>
      <c r="E35" s="29"/>
      <c r="F35" s="29"/>
      <c r="G35" s="30"/>
      <c r="H35" s="30"/>
      <c r="I35" s="30"/>
      <c r="J35" s="16"/>
      <c r="K35" s="21"/>
      <c r="L35" s="26"/>
      <c r="M35" s="26"/>
      <c r="N35" s="26"/>
      <c r="O35" s="16"/>
      <c r="P35" s="16"/>
      <c r="Q35" s="16"/>
      <c r="R35" s="16"/>
      <c r="S35" s="16"/>
      <c r="T35" s="34"/>
      <c r="U35" s="26"/>
      <c r="V35" s="26"/>
      <c r="W35" s="16"/>
      <c r="X35" s="16"/>
      <c r="Y35" s="16"/>
      <c r="Z35" s="16"/>
      <c r="AA35" s="21"/>
      <c r="AB35" s="26"/>
      <c r="AC35" s="26"/>
      <c r="AD35" s="26"/>
      <c r="AE35" s="16"/>
      <c r="AF35" s="16"/>
      <c r="AG35" s="16"/>
      <c r="AH35" s="16"/>
      <c r="AI35" s="16"/>
      <c r="AJ35" s="34"/>
      <c r="AK35" s="26"/>
      <c r="AL35" s="26"/>
      <c r="AM35" s="16"/>
      <c r="AN35" s="16"/>
      <c r="AO35" s="16"/>
      <c r="AP35" s="16"/>
      <c r="AQ35" s="38"/>
      <c r="AR35" s="34"/>
      <c r="AS35" s="16"/>
      <c r="AT35" s="16"/>
      <c r="AU35" s="16"/>
      <c r="AV35" s="26"/>
      <c r="AW35" s="16"/>
      <c r="AX35" s="16"/>
      <c r="AY35" s="21"/>
      <c r="AZ35" s="26"/>
      <c r="BA35" s="16"/>
      <c r="BB35" s="16"/>
      <c r="BC35" s="38"/>
      <c r="BD35" s="38"/>
      <c r="BE35" s="419"/>
    </row>
    <row r="36" spans="1:57" ht="21.2" customHeight="1" x14ac:dyDescent="0.2">
      <c r="A36" s="422">
        <v>28</v>
      </c>
      <c r="B36" s="543"/>
      <c r="C36" s="544"/>
      <c r="D36" s="35"/>
      <c r="E36" s="29"/>
      <c r="F36" s="29"/>
      <c r="G36" s="30"/>
      <c r="H36" s="30"/>
      <c r="I36" s="30"/>
      <c r="J36" s="16"/>
      <c r="K36" s="21"/>
      <c r="L36" s="26"/>
      <c r="M36" s="26"/>
      <c r="N36" s="26"/>
      <c r="O36" s="16"/>
      <c r="P36" s="16"/>
      <c r="Q36" s="16"/>
      <c r="R36" s="16"/>
      <c r="S36" s="16"/>
      <c r="T36" s="34"/>
      <c r="U36" s="26"/>
      <c r="V36" s="26"/>
      <c r="W36" s="16"/>
      <c r="X36" s="16"/>
      <c r="Y36" s="16"/>
      <c r="Z36" s="16"/>
      <c r="AA36" s="21"/>
      <c r="AB36" s="26"/>
      <c r="AC36" s="26"/>
      <c r="AD36" s="26"/>
      <c r="AE36" s="16"/>
      <c r="AF36" s="16"/>
      <c r="AG36" s="16"/>
      <c r="AH36" s="16"/>
      <c r="AI36" s="16"/>
      <c r="AJ36" s="34"/>
      <c r="AK36" s="26"/>
      <c r="AL36" s="26"/>
      <c r="AM36" s="16"/>
      <c r="AN36" s="16"/>
      <c r="AO36" s="16"/>
      <c r="AP36" s="16"/>
      <c r="AQ36" s="38"/>
      <c r="AR36" s="34"/>
      <c r="AS36" s="16"/>
      <c r="AT36" s="16"/>
      <c r="AU36" s="16"/>
      <c r="AV36" s="26"/>
      <c r="AW36" s="16"/>
      <c r="AX36" s="16"/>
      <c r="AY36" s="21"/>
      <c r="AZ36" s="26"/>
      <c r="BA36" s="16"/>
      <c r="BB36" s="16"/>
      <c r="BC36" s="38"/>
      <c r="BD36" s="38"/>
      <c r="BE36" s="419"/>
    </row>
    <row r="37" spans="1:57" ht="21.2" customHeight="1" x14ac:dyDescent="0.2">
      <c r="A37" s="422">
        <v>29</v>
      </c>
      <c r="B37" s="543"/>
      <c r="C37" s="544"/>
      <c r="D37" s="35"/>
      <c r="E37" s="29"/>
      <c r="F37" s="29"/>
      <c r="G37" s="30"/>
      <c r="H37" s="30"/>
      <c r="I37" s="30"/>
      <c r="J37" s="16"/>
      <c r="K37" s="21"/>
      <c r="L37" s="26"/>
      <c r="M37" s="26"/>
      <c r="N37" s="26"/>
      <c r="O37" s="16"/>
      <c r="P37" s="16"/>
      <c r="Q37" s="16"/>
      <c r="R37" s="16"/>
      <c r="S37" s="16"/>
      <c r="T37" s="34"/>
      <c r="U37" s="26"/>
      <c r="V37" s="26"/>
      <c r="W37" s="16"/>
      <c r="X37" s="16"/>
      <c r="Y37" s="16"/>
      <c r="Z37" s="16"/>
      <c r="AA37" s="21"/>
      <c r="AB37" s="26"/>
      <c r="AC37" s="26"/>
      <c r="AD37" s="26"/>
      <c r="AE37" s="16"/>
      <c r="AF37" s="16"/>
      <c r="AG37" s="16"/>
      <c r="AH37" s="16"/>
      <c r="AI37" s="16"/>
      <c r="AJ37" s="34"/>
      <c r="AK37" s="26"/>
      <c r="AL37" s="26"/>
      <c r="AM37" s="16"/>
      <c r="AN37" s="16"/>
      <c r="AO37" s="16"/>
      <c r="AP37" s="16"/>
      <c r="AQ37" s="38"/>
      <c r="AR37" s="34"/>
      <c r="AS37" s="16"/>
      <c r="AT37" s="16"/>
      <c r="AU37" s="16"/>
      <c r="AV37" s="26"/>
      <c r="AW37" s="16"/>
      <c r="AX37" s="16"/>
      <c r="AY37" s="21"/>
      <c r="AZ37" s="26"/>
      <c r="BA37" s="16"/>
      <c r="BB37" s="16"/>
      <c r="BC37" s="38"/>
      <c r="BD37" s="38"/>
      <c r="BE37" s="419"/>
    </row>
    <row r="38" spans="1:57" ht="21.2" customHeight="1" thickBot="1" x14ac:dyDescent="0.25">
      <c r="A38" s="422">
        <v>30</v>
      </c>
      <c r="B38" s="537"/>
      <c r="C38" s="532"/>
      <c r="D38" s="36"/>
      <c r="E38" s="27"/>
      <c r="F38" s="27"/>
      <c r="G38" s="23"/>
      <c r="H38" s="23"/>
      <c r="I38" s="23"/>
      <c r="J38" s="16"/>
      <c r="K38" s="21"/>
      <c r="L38" s="26"/>
      <c r="M38" s="26"/>
      <c r="N38" s="26"/>
      <c r="O38" s="16"/>
      <c r="P38" s="16"/>
      <c r="Q38" s="16"/>
      <c r="R38" s="16"/>
      <c r="S38" s="16"/>
      <c r="T38" s="34"/>
      <c r="U38" s="26"/>
      <c r="V38" s="26"/>
      <c r="W38" s="16"/>
      <c r="X38" s="16"/>
      <c r="Y38" s="16"/>
      <c r="Z38" s="16"/>
      <c r="AA38" s="21"/>
      <c r="AB38" s="26"/>
      <c r="AC38" s="26"/>
      <c r="AD38" s="26"/>
      <c r="AE38" s="16"/>
      <c r="AF38" s="16"/>
      <c r="AG38" s="16"/>
      <c r="AH38" s="16"/>
      <c r="AI38" s="16"/>
      <c r="AJ38" s="34"/>
      <c r="AK38" s="26"/>
      <c r="AL38" s="26"/>
      <c r="AM38" s="16"/>
      <c r="AN38" s="16"/>
      <c r="AO38" s="16"/>
      <c r="AP38" s="16"/>
      <c r="AQ38" s="38"/>
      <c r="AR38" s="34"/>
      <c r="AS38" s="16"/>
      <c r="AT38" s="16"/>
      <c r="AU38" s="16"/>
      <c r="AV38" s="26"/>
      <c r="AW38" s="16"/>
      <c r="AX38" s="16"/>
      <c r="AY38" s="21"/>
      <c r="AZ38" s="26"/>
      <c r="BA38" s="16"/>
      <c r="BB38" s="16"/>
      <c r="BC38" s="38"/>
      <c r="BD38" s="38"/>
      <c r="BE38" s="419">
        <v>26</v>
      </c>
    </row>
    <row r="39" spans="1:57" ht="17.100000000000001" customHeight="1" thickTop="1" x14ac:dyDescent="0.2">
      <c r="A39" s="423"/>
      <c r="B39" s="95"/>
      <c r="C39" s="371"/>
      <c r="D39" s="13"/>
      <c r="E39" s="52"/>
      <c r="F39" s="5"/>
      <c r="G39" s="52"/>
      <c r="H39" s="52"/>
      <c r="I39" s="52"/>
      <c r="J39" s="51"/>
      <c r="K39" s="51"/>
      <c r="L39" s="55"/>
      <c r="M39" s="71"/>
      <c r="N39" s="71"/>
      <c r="O39" s="51"/>
      <c r="P39" s="51"/>
      <c r="Q39" s="51"/>
      <c r="R39" s="51"/>
      <c r="S39" s="51"/>
      <c r="T39" s="55"/>
      <c r="U39" s="71"/>
      <c r="V39" s="71"/>
      <c r="W39" s="51"/>
      <c r="X39" s="51"/>
      <c r="Y39" s="51"/>
      <c r="Z39" s="51"/>
      <c r="AA39" s="51"/>
      <c r="AB39" s="55"/>
      <c r="AC39" s="71"/>
      <c r="AD39" s="71"/>
      <c r="AE39" s="51"/>
      <c r="AF39" s="51"/>
      <c r="AG39" s="51"/>
      <c r="AH39" s="51"/>
      <c r="AI39" s="51"/>
      <c r="AJ39" s="55"/>
      <c r="AK39" s="71"/>
      <c r="AL39" s="71"/>
      <c r="AM39" s="51"/>
      <c r="AN39" s="51"/>
      <c r="AO39" s="51"/>
      <c r="AP39" s="51"/>
      <c r="AQ39" s="70"/>
      <c r="AR39" s="55"/>
      <c r="AS39" s="51"/>
      <c r="AT39" s="51"/>
      <c r="AU39" s="51"/>
      <c r="AV39" s="71"/>
      <c r="AW39" s="51"/>
      <c r="AX39" s="51"/>
      <c r="AY39" s="53"/>
      <c r="AZ39" s="55"/>
      <c r="BA39" s="51"/>
      <c r="BB39" s="51"/>
      <c r="BC39" s="70"/>
      <c r="BD39" s="53"/>
      <c r="BE39" s="424"/>
    </row>
    <row r="40" spans="1:57" ht="17.100000000000001" customHeight="1" x14ac:dyDescent="0.25">
      <c r="A40" s="1449" t="s">
        <v>63</v>
      </c>
      <c r="B40" s="1450"/>
      <c r="C40" s="1451"/>
      <c r="D40" s="5"/>
      <c r="E40" s="52"/>
      <c r="F40" s="5"/>
      <c r="G40" s="52"/>
      <c r="H40" s="52"/>
      <c r="I40" s="52"/>
      <c r="J40" s="52"/>
      <c r="K40" s="52"/>
      <c r="L40" s="56"/>
      <c r="M40" s="72"/>
      <c r="N40" s="72"/>
      <c r="O40" s="52"/>
      <c r="P40" s="52"/>
      <c r="Q40" s="52"/>
      <c r="R40" s="52"/>
      <c r="S40" s="52"/>
      <c r="T40" s="56"/>
      <c r="U40" s="72"/>
      <c r="V40" s="72"/>
      <c r="W40" s="52"/>
      <c r="X40" s="52"/>
      <c r="Y40" s="52"/>
      <c r="Z40" s="52"/>
      <c r="AA40" s="52"/>
      <c r="AB40" s="56"/>
      <c r="AC40" s="72"/>
      <c r="AD40" s="72"/>
      <c r="AE40" s="52"/>
      <c r="AF40" s="52"/>
      <c r="AG40" s="52"/>
      <c r="AH40" s="52"/>
      <c r="AI40" s="52"/>
      <c r="AJ40" s="56"/>
      <c r="AK40" s="72"/>
      <c r="AL40" s="72"/>
      <c r="AM40" s="52"/>
      <c r="AN40" s="52"/>
      <c r="AO40" s="52"/>
      <c r="AP40" s="52"/>
      <c r="AQ40" s="10"/>
      <c r="AR40" s="56"/>
      <c r="AS40" s="52"/>
      <c r="AT40" s="52"/>
      <c r="AU40" s="52"/>
      <c r="AV40" s="72"/>
      <c r="AW40" s="52"/>
      <c r="AX40" s="52"/>
      <c r="AY40" s="54"/>
      <c r="AZ40" s="56"/>
      <c r="BA40" s="52"/>
      <c r="BB40" s="52"/>
      <c r="BC40" s="10"/>
      <c r="BD40" s="54"/>
      <c r="BE40" s="425"/>
    </row>
    <row r="41" spans="1:57" ht="17.100000000000001" customHeight="1" x14ac:dyDescent="0.2">
      <c r="A41" s="426"/>
      <c r="B41" s="46"/>
      <c r="C41" s="47"/>
      <c r="D41" s="5"/>
      <c r="E41" s="52"/>
      <c r="F41" s="5"/>
      <c r="G41" s="52"/>
      <c r="H41" s="52"/>
      <c r="I41" s="52"/>
      <c r="J41" s="52"/>
      <c r="K41" s="52"/>
      <c r="L41" s="56"/>
      <c r="M41" s="72"/>
      <c r="N41" s="72"/>
      <c r="O41" s="52"/>
      <c r="P41" s="52"/>
      <c r="Q41" s="52"/>
      <c r="R41" s="52"/>
      <c r="S41" s="52"/>
      <c r="T41" s="56"/>
      <c r="U41" s="72"/>
      <c r="V41" s="72"/>
      <c r="W41" s="52"/>
      <c r="X41" s="52"/>
      <c r="Y41" s="52"/>
      <c r="Z41" s="52"/>
      <c r="AA41" s="52"/>
      <c r="AB41" s="56"/>
      <c r="AC41" s="72"/>
      <c r="AD41" s="72"/>
      <c r="AE41" s="52"/>
      <c r="AF41" s="52"/>
      <c r="AG41" s="52"/>
      <c r="AH41" s="52"/>
      <c r="AI41" s="52"/>
      <c r="AJ41" s="56"/>
      <c r="AK41" s="72"/>
      <c r="AL41" s="72"/>
      <c r="AM41" s="52"/>
      <c r="AN41" s="52"/>
      <c r="AO41" s="52"/>
      <c r="AP41" s="52"/>
      <c r="AQ41" s="10"/>
      <c r="AR41" s="56"/>
      <c r="AS41" s="52"/>
      <c r="AT41" s="52"/>
      <c r="AU41" s="52"/>
      <c r="AV41" s="72"/>
      <c r="AW41" s="52"/>
      <c r="AX41" s="52"/>
      <c r="AY41" s="54"/>
      <c r="AZ41" s="56"/>
      <c r="BA41" s="52"/>
      <c r="BB41" s="52"/>
      <c r="BC41" s="10"/>
      <c r="BD41" s="54"/>
      <c r="BE41" s="425"/>
    </row>
    <row r="42" spans="1:57" ht="17.100000000000001" customHeight="1" x14ac:dyDescent="0.2">
      <c r="A42" s="1452" t="s">
        <v>64</v>
      </c>
      <c r="B42" s="1453"/>
      <c r="C42" s="1454"/>
      <c r="D42" s="48"/>
      <c r="E42" s="30"/>
      <c r="F42" s="49"/>
      <c r="G42" s="30"/>
      <c r="H42" s="30"/>
      <c r="I42" s="30"/>
      <c r="J42" s="30"/>
      <c r="K42" s="30"/>
      <c r="L42" s="35"/>
      <c r="M42" s="29"/>
      <c r="N42" s="29"/>
      <c r="O42" s="30"/>
      <c r="P42" s="30"/>
      <c r="Q42" s="30"/>
      <c r="R42" s="30"/>
      <c r="S42" s="30"/>
      <c r="T42" s="35"/>
      <c r="U42" s="29"/>
      <c r="V42" s="29"/>
      <c r="W42" s="30"/>
      <c r="X42" s="30"/>
      <c r="Y42" s="30"/>
      <c r="Z42" s="30"/>
      <c r="AA42" s="30"/>
      <c r="AB42" s="35"/>
      <c r="AC42" s="29"/>
      <c r="AD42" s="29"/>
      <c r="AE42" s="30"/>
      <c r="AF42" s="30"/>
      <c r="AG42" s="30"/>
      <c r="AH42" s="30"/>
      <c r="AI42" s="30"/>
      <c r="AJ42" s="35"/>
      <c r="AK42" s="29"/>
      <c r="AL42" s="29"/>
      <c r="AM42" s="30"/>
      <c r="AN42" s="30"/>
      <c r="AO42" s="30"/>
      <c r="AP42" s="30"/>
      <c r="AQ42" s="39"/>
      <c r="AR42" s="35"/>
      <c r="AS42" s="30"/>
      <c r="AT42" s="30"/>
      <c r="AU42" s="30"/>
      <c r="AV42" s="29"/>
      <c r="AW42" s="30"/>
      <c r="AX42" s="30"/>
      <c r="AY42" s="31"/>
      <c r="AZ42" s="35"/>
      <c r="BA42" s="30"/>
      <c r="BB42" s="30"/>
      <c r="BC42" s="39"/>
      <c r="BD42" s="31"/>
      <c r="BE42" s="425"/>
    </row>
    <row r="43" spans="1:57" ht="17.100000000000001" customHeight="1" thickBot="1" x14ac:dyDescent="0.25">
      <c r="A43" s="1455"/>
      <c r="B43" s="1456"/>
      <c r="C43" s="1457"/>
      <c r="D43" s="372"/>
      <c r="E43" s="373"/>
      <c r="F43" s="374"/>
      <c r="G43" s="373"/>
      <c r="H43" s="373"/>
      <c r="I43" s="373"/>
      <c r="J43" s="373"/>
      <c r="K43" s="373"/>
      <c r="L43" s="375"/>
      <c r="M43" s="376"/>
      <c r="N43" s="376"/>
      <c r="O43" s="373"/>
      <c r="P43" s="373"/>
      <c r="Q43" s="373"/>
      <c r="R43" s="373"/>
      <c r="S43" s="373"/>
      <c r="T43" s="375"/>
      <c r="U43" s="376"/>
      <c r="V43" s="376"/>
      <c r="W43" s="373"/>
      <c r="X43" s="373"/>
      <c r="Y43" s="373"/>
      <c r="Z43" s="373"/>
      <c r="AA43" s="373"/>
      <c r="AB43" s="375"/>
      <c r="AC43" s="376"/>
      <c r="AD43" s="376"/>
      <c r="AE43" s="373"/>
      <c r="AF43" s="373"/>
      <c r="AG43" s="373"/>
      <c r="AH43" s="373"/>
      <c r="AI43" s="373"/>
      <c r="AJ43" s="375"/>
      <c r="AK43" s="376"/>
      <c r="AL43" s="376"/>
      <c r="AM43" s="373"/>
      <c r="AN43" s="373"/>
      <c r="AO43" s="373"/>
      <c r="AP43" s="373"/>
      <c r="AQ43" s="377"/>
      <c r="AR43" s="375"/>
      <c r="AS43" s="373"/>
      <c r="AT43" s="373"/>
      <c r="AU43" s="373"/>
      <c r="AV43" s="376"/>
      <c r="AW43" s="373"/>
      <c r="AX43" s="373"/>
      <c r="AY43" s="378"/>
      <c r="AZ43" s="56"/>
      <c r="BA43" s="52"/>
      <c r="BB43" s="52"/>
      <c r="BC43" s="10"/>
      <c r="BD43" s="54"/>
      <c r="BE43" s="425"/>
    </row>
    <row r="44" spans="1:57" ht="17.100000000000001" customHeight="1" x14ac:dyDescent="0.2">
      <c r="A44" s="1452" t="s">
        <v>262</v>
      </c>
      <c r="B44" s="1453"/>
      <c r="C44" s="1454"/>
      <c r="D44" s="1458"/>
      <c r="E44" s="1459"/>
      <c r="F44" s="1459"/>
      <c r="G44" s="1459"/>
      <c r="H44" s="1459"/>
      <c r="I44" s="1459"/>
      <c r="J44" s="1459"/>
      <c r="K44" s="1460"/>
      <c r="L44" s="1458"/>
      <c r="M44" s="1459"/>
      <c r="N44" s="1459"/>
      <c r="O44" s="1459"/>
      <c r="P44" s="1459"/>
      <c r="Q44" s="1459"/>
      <c r="R44" s="1459"/>
      <c r="S44" s="1460"/>
      <c r="T44" s="1458"/>
      <c r="U44" s="1459"/>
      <c r="V44" s="1459"/>
      <c r="W44" s="1459"/>
      <c r="X44" s="1459"/>
      <c r="Y44" s="1459"/>
      <c r="Z44" s="1459"/>
      <c r="AA44" s="1460"/>
      <c r="AB44" s="1458"/>
      <c r="AC44" s="1459"/>
      <c r="AD44" s="1459"/>
      <c r="AE44" s="1459"/>
      <c r="AF44" s="1459"/>
      <c r="AG44" s="1459"/>
      <c r="AH44" s="1459"/>
      <c r="AI44" s="1460"/>
      <c r="AJ44" s="1458"/>
      <c r="AK44" s="1459"/>
      <c r="AL44" s="1459"/>
      <c r="AM44" s="1459"/>
      <c r="AN44" s="1459"/>
      <c r="AO44" s="1459"/>
      <c r="AP44" s="1459"/>
      <c r="AQ44" s="1460"/>
      <c r="AR44" s="1458"/>
      <c r="AS44" s="1459"/>
      <c r="AT44" s="1459"/>
      <c r="AU44" s="1459"/>
      <c r="AV44" s="1459"/>
      <c r="AW44" s="1459"/>
      <c r="AX44" s="1459"/>
      <c r="AY44" s="1464"/>
      <c r="AZ44" s="72"/>
      <c r="BA44" s="52"/>
      <c r="BB44" s="52"/>
      <c r="BC44" s="10"/>
      <c r="BD44" s="54"/>
      <c r="BE44" s="425"/>
    </row>
    <row r="45" spans="1:57" ht="17.100000000000001" customHeight="1" thickBot="1" x14ac:dyDescent="0.25">
      <c r="A45" s="1455"/>
      <c r="B45" s="1456"/>
      <c r="C45" s="1457"/>
      <c r="D45" s="1461"/>
      <c r="E45" s="1462"/>
      <c r="F45" s="1462"/>
      <c r="G45" s="1462"/>
      <c r="H45" s="1462"/>
      <c r="I45" s="1462"/>
      <c r="J45" s="1462"/>
      <c r="K45" s="1463"/>
      <c r="L45" s="1461"/>
      <c r="M45" s="1462"/>
      <c r="N45" s="1462"/>
      <c r="O45" s="1462"/>
      <c r="P45" s="1462"/>
      <c r="Q45" s="1462"/>
      <c r="R45" s="1462"/>
      <c r="S45" s="1463"/>
      <c r="T45" s="1461"/>
      <c r="U45" s="1462"/>
      <c r="V45" s="1462"/>
      <c r="W45" s="1462"/>
      <c r="X45" s="1462"/>
      <c r="Y45" s="1462"/>
      <c r="Z45" s="1462"/>
      <c r="AA45" s="1463"/>
      <c r="AB45" s="1461"/>
      <c r="AC45" s="1462"/>
      <c r="AD45" s="1462"/>
      <c r="AE45" s="1462"/>
      <c r="AF45" s="1462"/>
      <c r="AG45" s="1462"/>
      <c r="AH45" s="1462"/>
      <c r="AI45" s="1463"/>
      <c r="AJ45" s="1461"/>
      <c r="AK45" s="1462"/>
      <c r="AL45" s="1462"/>
      <c r="AM45" s="1462"/>
      <c r="AN45" s="1462"/>
      <c r="AO45" s="1462"/>
      <c r="AP45" s="1462"/>
      <c r="AQ45" s="1463"/>
      <c r="AR45" s="1465"/>
      <c r="AS45" s="1466"/>
      <c r="AT45" s="1466"/>
      <c r="AU45" s="1466"/>
      <c r="AV45" s="1466"/>
      <c r="AW45" s="1466"/>
      <c r="AX45" s="1466"/>
      <c r="AY45" s="1467"/>
      <c r="AZ45" s="74"/>
      <c r="BA45" s="57"/>
      <c r="BB45" s="57"/>
      <c r="BC45" s="73"/>
      <c r="BD45" s="58"/>
      <c r="BE45" s="425"/>
    </row>
    <row r="46" spans="1:57" ht="17.100000000000001" customHeight="1" x14ac:dyDescent="0.2">
      <c r="A46" s="1468" t="s">
        <v>261</v>
      </c>
      <c r="B46" s="1469"/>
      <c r="C46" s="1470"/>
      <c r="D46" s="1458"/>
      <c r="E46" s="1459"/>
      <c r="F46" s="1459"/>
      <c r="G46" s="1459"/>
      <c r="H46" s="1459"/>
      <c r="I46" s="1459"/>
      <c r="J46" s="1459"/>
      <c r="K46" s="1460"/>
      <c r="L46" s="1458"/>
      <c r="M46" s="1459"/>
      <c r="N46" s="1459"/>
      <c r="O46" s="1459"/>
      <c r="P46" s="1459"/>
      <c r="Q46" s="1459"/>
      <c r="R46" s="1459"/>
      <c r="S46" s="1460"/>
      <c r="T46" s="1458"/>
      <c r="U46" s="1459"/>
      <c r="V46" s="1459"/>
      <c r="W46" s="1459"/>
      <c r="X46" s="1459"/>
      <c r="Y46" s="1459"/>
      <c r="Z46" s="1459"/>
      <c r="AA46" s="1460"/>
      <c r="AB46" s="1458"/>
      <c r="AC46" s="1459"/>
      <c r="AD46" s="1459"/>
      <c r="AE46" s="1459"/>
      <c r="AF46" s="1459"/>
      <c r="AG46" s="1459"/>
      <c r="AH46" s="1459"/>
      <c r="AI46" s="1460"/>
      <c r="AJ46" s="1458"/>
      <c r="AK46" s="1459"/>
      <c r="AL46" s="1459"/>
      <c r="AM46" s="1459"/>
      <c r="AN46" s="1459"/>
      <c r="AO46" s="1459"/>
      <c r="AP46" s="1459"/>
      <c r="AQ46" s="1460"/>
      <c r="AR46" s="429"/>
      <c r="AS46" s="430"/>
      <c r="AT46" s="430"/>
      <c r="AU46" s="430"/>
      <c r="AV46" s="430"/>
      <c r="AW46" s="430"/>
      <c r="AX46" s="430"/>
      <c r="AY46" s="431"/>
      <c r="AZ46" s="383"/>
      <c r="BA46" s="383"/>
      <c r="BB46" s="383"/>
      <c r="BC46" s="383"/>
      <c r="BD46" s="384"/>
      <c r="BE46" s="425"/>
    </row>
    <row r="47" spans="1:57" ht="17.100000000000001" customHeight="1" thickBot="1" x14ac:dyDescent="0.25">
      <c r="A47" s="1455"/>
      <c r="B47" s="1456"/>
      <c r="C47" s="1457"/>
      <c r="D47" s="1465"/>
      <c r="E47" s="1466"/>
      <c r="F47" s="1466"/>
      <c r="G47" s="1466"/>
      <c r="H47" s="1466"/>
      <c r="I47" s="1466"/>
      <c r="J47" s="1466"/>
      <c r="K47" s="1471"/>
      <c r="L47" s="1465"/>
      <c r="M47" s="1466"/>
      <c r="N47" s="1466"/>
      <c r="O47" s="1466"/>
      <c r="P47" s="1466"/>
      <c r="Q47" s="1466"/>
      <c r="R47" s="1466"/>
      <c r="S47" s="1471"/>
      <c r="T47" s="1465"/>
      <c r="U47" s="1466"/>
      <c r="V47" s="1466"/>
      <c r="W47" s="1466"/>
      <c r="X47" s="1466"/>
      <c r="Y47" s="1466"/>
      <c r="Z47" s="1466"/>
      <c r="AA47" s="1471"/>
      <c r="AB47" s="1465"/>
      <c r="AC47" s="1466"/>
      <c r="AD47" s="1466"/>
      <c r="AE47" s="1466"/>
      <c r="AF47" s="1466"/>
      <c r="AG47" s="1466"/>
      <c r="AH47" s="1466"/>
      <c r="AI47" s="1471"/>
      <c r="AJ47" s="1465"/>
      <c r="AK47" s="1466"/>
      <c r="AL47" s="1466"/>
      <c r="AM47" s="1466"/>
      <c r="AN47" s="1466"/>
      <c r="AO47" s="1466"/>
      <c r="AP47" s="1466"/>
      <c r="AQ47" s="1471"/>
      <c r="AR47" s="379"/>
      <c r="AS47" s="380"/>
      <c r="AT47" s="380"/>
      <c r="AU47" s="380"/>
      <c r="AV47" s="380"/>
      <c r="AW47" s="380"/>
      <c r="AX47" s="380"/>
      <c r="AY47" s="386"/>
      <c r="AZ47" s="380"/>
      <c r="BA47" s="380"/>
      <c r="BB47" s="380"/>
      <c r="BC47" s="380"/>
      <c r="BD47" s="381"/>
      <c r="BE47" s="425"/>
    </row>
    <row r="48" spans="1:57" ht="17.100000000000001" customHeight="1" x14ac:dyDescent="0.2">
      <c r="A48" s="406"/>
      <c r="B48" s="12"/>
      <c r="C48" s="94"/>
      <c r="D48" s="93"/>
      <c r="E48" s="59"/>
      <c r="F48" s="59"/>
      <c r="G48" s="59"/>
      <c r="H48" s="59"/>
      <c r="I48" s="59"/>
      <c r="J48" s="5"/>
      <c r="K48" s="59"/>
      <c r="L48" s="59"/>
      <c r="M48" s="59"/>
      <c r="N48" s="59"/>
      <c r="O48" s="59"/>
      <c r="P48" s="59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6"/>
      <c r="BE48" s="425"/>
    </row>
    <row r="49" spans="1:57" ht="17.100000000000001" customHeight="1" x14ac:dyDescent="0.25">
      <c r="A49" s="1392"/>
      <c r="B49" s="1400"/>
      <c r="C49" s="94"/>
      <c r="D49" s="93"/>
      <c r="E49" s="59"/>
      <c r="F49" s="59"/>
      <c r="G49" s="59"/>
      <c r="H49" s="59"/>
      <c r="I49" s="59"/>
      <c r="J49" s="5"/>
      <c r="K49" s="59"/>
      <c r="L49" s="59"/>
      <c r="M49" s="59"/>
      <c r="N49" s="59"/>
      <c r="O49" s="59"/>
      <c r="P49" s="59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6"/>
      <c r="BE49" s="425"/>
    </row>
    <row r="50" spans="1:57" ht="17.100000000000001" customHeight="1" x14ac:dyDescent="0.25">
      <c r="A50" s="1392" t="s">
        <v>263</v>
      </c>
      <c r="B50" s="1400"/>
      <c r="C50" s="1393"/>
      <c r="D50" s="93"/>
      <c r="E50" s="59"/>
      <c r="F50" s="59"/>
      <c r="G50" s="59"/>
      <c r="H50" s="59"/>
      <c r="I50" s="59"/>
      <c r="J50" s="5"/>
      <c r="K50" s="59"/>
      <c r="L50" s="59"/>
      <c r="M50" s="59"/>
      <c r="N50" s="59"/>
      <c r="O50" s="59"/>
      <c r="P50" s="59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6"/>
      <c r="BE50" s="425"/>
    </row>
    <row r="51" spans="1:57" ht="17.100000000000001" customHeight="1" x14ac:dyDescent="0.2">
      <c r="A51" s="406"/>
      <c r="B51" s="12"/>
      <c r="C51" s="94"/>
      <c r="D51" s="93"/>
      <c r="E51" s="59"/>
      <c r="F51" s="59"/>
      <c r="G51" s="59"/>
      <c r="H51" s="59"/>
      <c r="I51" s="59"/>
      <c r="J51" s="5"/>
      <c r="K51" s="59"/>
      <c r="L51" s="5"/>
      <c r="M51" s="59"/>
      <c r="N51" s="59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6"/>
      <c r="BE51" s="425"/>
    </row>
    <row r="52" spans="1:57" ht="17.100000000000001" customHeight="1" thickBot="1" x14ac:dyDescent="0.25">
      <c r="A52" s="407"/>
      <c r="B52" s="387"/>
      <c r="C52" s="388"/>
      <c r="D52" s="389"/>
      <c r="E52" s="387"/>
      <c r="F52" s="387"/>
      <c r="G52" s="387"/>
      <c r="H52" s="387"/>
      <c r="I52" s="387"/>
      <c r="J52" s="374"/>
      <c r="K52" s="387"/>
      <c r="L52" s="387"/>
      <c r="M52" s="387"/>
      <c r="N52" s="387"/>
      <c r="O52" s="387"/>
      <c r="P52" s="387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4"/>
      <c r="AW52" s="374"/>
      <c r="AX52" s="374"/>
      <c r="AY52" s="374"/>
      <c r="AZ52" s="374"/>
      <c r="BA52" s="374"/>
      <c r="BB52" s="374"/>
      <c r="BC52" s="374"/>
      <c r="BD52" s="427"/>
      <c r="BE52" s="428"/>
    </row>
    <row r="53" spans="1:57" ht="17.100000000000001" customHeight="1" x14ac:dyDescent="0.2"/>
    <row r="54" spans="1:57" ht="17.100000000000001" customHeight="1" x14ac:dyDescent="0.2"/>
    <row r="55" spans="1:57" ht="17.100000000000001" customHeight="1" x14ac:dyDescent="0.2"/>
    <row r="57" spans="1:57" ht="17.100000000000001" customHeight="1" x14ac:dyDescent="0.2"/>
    <row r="58" spans="1:57" ht="17.100000000000001" customHeight="1" x14ac:dyDescent="0.2"/>
    <row r="59" spans="1:57" ht="17.100000000000001" customHeight="1" x14ac:dyDescent="0.2"/>
    <row r="60" spans="1:57" ht="17.100000000000001" customHeight="1" x14ac:dyDescent="0.2"/>
    <row r="61" spans="1:57" ht="11.25" customHeight="1" x14ac:dyDescent="0.2"/>
    <row r="62" spans="1:57" ht="15.95" customHeight="1" x14ac:dyDescent="0.2"/>
    <row r="63" spans="1:57" ht="15.95" customHeight="1" x14ac:dyDescent="0.2"/>
    <row r="64" spans="1:57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1.2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51" ht="17.100000000000001" customHeight="1" x14ac:dyDescent="0.2"/>
    <row r="152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1.2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</sheetData>
  <mergeCells count="94">
    <mergeCell ref="AJ44:AQ45"/>
    <mergeCell ref="A49:B49"/>
    <mergeCell ref="A50:C50"/>
    <mergeCell ref="AR44:AY45"/>
    <mergeCell ref="A46:C47"/>
    <mergeCell ref="D46:K47"/>
    <mergeCell ref="L46:S47"/>
    <mergeCell ref="T46:AA47"/>
    <mergeCell ref="AB46:AI47"/>
    <mergeCell ref="AJ46:AQ47"/>
    <mergeCell ref="A44:C45"/>
    <mergeCell ref="D44:K45"/>
    <mergeCell ref="L44:S45"/>
    <mergeCell ref="T44:AA45"/>
    <mergeCell ref="AB44:AI45"/>
    <mergeCell ref="AX7:AX8"/>
    <mergeCell ref="AY7:AY8"/>
    <mergeCell ref="BB7:BC7"/>
    <mergeCell ref="A40:C40"/>
    <mergeCell ref="A42:C43"/>
    <mergeCell ref="AS7:AS8"/>
    <mergeCell ref="AT7:AT8"/>
    <mergeCell ref="AU7:AU8"/>
    <mergeCell ref="AV7:AV8"/>
    <mergeCell ref="AW7:AW8"/>
    <mergeCell ref="AN7:AN8"/>
    <mergeCell ref="AO7:AO8"/>
    <mergeCell ref="AP7:AP8"/>
    <mergeCell ref="AQ7:AQ8"/>
    <mergeCell ref="AR7:AR8"/>
    <mergeCell ref="AI7:AI8"/>
    <mergeCell ref="AJ7:AJ8"/>
    <mergeCell ref="AK7:AK8"/>
    <mergeCell ref="AL7:AL8"/>
    <mergeCell ref="AM7:AM8"/>
    <mergeCell ref="AD7:AD8"/>
    <mergeCell ref="AE7:AE8"/>
    <mergeCell ref="AF7:AF8"/>
    <mergeCell ref="AG7:AG8"/>
    <mergeCell ref="AH7:AH8"/>
    <mergeCell ref="Y7:Y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O7:O8"/>
    <mergeCell ref="P7:P8"/>
    <mergeCell ref="Q7:Q8"/>
    <mergeCell ref="R7:R8"/>
    <mergeCell ref="S7:S8"/>
    <mergeCell ref="T6:AA6"/>
    <mergeCell ref="AB6:AI6"/>
    <mergeCell ref="AJ6:AQ6"/>
    <mergeCell ref="AR6:AY6"/>
    <mergeCell ref="BA6:BD6"/>
    <mergeCell ref="A6:A8"/>
    <mergeCell ref="B6:B8"/>
    <mergeCell ref="C6:C8"/>
    <mergeCell ref="D6:K6"/>
    <mergeCell ref="L6:S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4:B4"/>
    <mergeCell ref="C4:G4"/>
    <mergeCell ref="AV4:AY4"/>
    <mergeCell ref="AZ4:BD4"/>
    <mergeCell ref="AZ5:BD5"/>
    <mergeCell ref="AZ1:BD1"/>
    <mergeCell ref="A2:B2"/>
    <mergeCell ref="AV2:AY2"/>
    <mergeCell ref="AZ2:BD2"/>
    <mergeCell ref="A3:B3"/>
    <mergeCell ref="C3:G3"/>
    <mergeCell ref="AV3:AY3"/>
    <mergeCell ref="AZ3:BD3"/>
    <mergeCell ref="C1:I1"/>
    <mergeCell ref="J1:X1"/>
    <mergeCell ref="Y1:AI1"/>
    <mergeCell ref="AJ1:AU1"/>
    <mergeCell ref="AV1:AY1"/>
  </mergeCells>
  <printOptions horizontalCentered="1" verticalCentered="1"/>
  <pageMargins left="0" right="0" top="0.59055118110236204" bottom="0" header="0" footer="0"/>
  <pageSetup paperSize="258" scale="54" orientation="landscape" verticalDpi="360" r:id="rId1"/>
  <headerFooter alignWithMargins="0"/>
  <rowBreaks count="3" manualBreakCount="3">
    <brk id="52" max="16383" man="1"/>
    <brk id="100" max="16383" man="1"/>
    <brk id="14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D28" sqref="D28"/>
    </sheetView>
  </sheetViews>
  <sheetFormatPr defaultRowHeight="12.75" x14ac:dyDescent="0.2"/>
  <cols>
    <col min="1" max="1" width="4.28515625" customWidth="1"/>
    <col min="2" max="2" width="17.42578125" style="112" customWidth="1"/>
    <col min="3" max="3" width="30.7109375" customWidth="1"/>
    <col min="4" max="4" width="16.42578125" customWidth="1"/>
    <col min="5" max="5" width="18.85546875" customWidth="1"/>
    <col min="6" max="6" width="16.28515625" customWidth="1"/>
    <col min="7" max="7" width="18" customWidth="1"/>
    <col min="9" max="9" width="4.7109375" customWidth="1"/>
    <col min="10" max="10" width="13.140625" customWidth="1"/>
    <col min="11" max="11" width="24.7109375" customWidth="1"/>
    <col min="12" max="46" width="3.7109375" customWidth="1"/>
    <col min="47" max="47" width="5.42578125" customWidth="1"/>
    <col min="48" max="51" width="3.7109375" customWidth="1"/>
    <col min="58" max="58" width="10.140625" customWidth="1"/>
    <col min="60" max="60" width="4.42578125" customWidth="1"/>
    <col min="61" max="61" width="15.85546875" customWidth="1"/>
    <col min="62" max="62" width="20.28515625" customWidth="1"/>
    <col min="63" max="97" width="3.7109375" customWidth="1"/>
    <col min="104" max="104" width="9.5703125" bestFit="1" customWidth="1"/>
    <col min="105" max="105" width="25.7109375" customWidth="1"/>
  </cols>
  <sheetData>
    <row r="1" spans="1:7" ht="23.25" thickTop="1" x14ac:dyDescent="0.3">
      <c r="A1" s="1373" t="s">
        <v>1215</v>
      </c>
      <c r="B1" s="1374"/>
      <c r="C1" s="1374"/>
      <c r="D1" s="1374"/>
      <c r="E1" s="1374"/>
      <c r="F1" s="1374"/>
      <c r="G1" s="1375"/>
    </row>
    <row r="2" spans="1:7" ht="19.5" thickBot="1" x14ac:dyDescent="0.35">
      <c r="A2" s="1376" t="s">
        <v>39</v>
      </c>
      <c r="B2" s="1377"/>
      <c r="C2" s="1377"/>
      <c r="D2" s="1377"/>
      <c r="E2" s="1377"/>
      <c r="F2" s="1377"/>
      <c r="G2" s="1378"/>
    </row>
    <row r="3" spans="1:7" ht="13.5" thickTop="1" x14ac:dyDescent="0.2">
      <c r="A3" s="2"/>
      <c r="B3" s="443"/>
      <c r="C3" s="3"/>
      <c r="D3" s="3"/>
      <c r="E3" s="3"/>
      <c r="F3" s="3"/>
      <c r="G3" s="4"/>
    </row>
    <row r="4" spans="1:7" x14ac:dyDescent="0.2">
      <c r="A4" s="13"/>
      <c r="B4" s="41"/>
      <c r="C4" s="41"/>
      <c r="D4" s="41"/>
      <c r="E4" s="41"/>
      <c r="F4" s="41"/>
      <c r="G4" s="69"/>
    </row>
    <row r="5" spans="1:7" x14ac:dyDescent="0.2">
      <c r="A5" s="13"/>
      <c r="B5" s="41" t="s">
        <v>68</v>
      </c>
      <c r="C5" s="161" t="s">
        <v>1216</v>
      </c>
      <c r="D5" s="161"/>
      <c r="E5" s="41"/>
      <c r="F5" s="41"/>
      <c r="G5" s="241"/>
    </row>
    <row r="6" spans="1:7" x14ac:dyDescent="0.2">
      <c r="A6" s="13"/>
      <c r="B6" s="41" t="s">
        <v>56</v>
      </c>
      <c r="C6" s="161" t="s">
        <v>946</v>
      </c>
      <c r="D6" s="161"/>
      <c r="E6" s="41"/>
      <c r="F6" s="41"/>
      <c r="G6" s="241"/>
    </row>
    <row r="7" spans="1:7" x14ac:dyDescent="0.2">
      <c r="A7" s="13"/>
      <c r="B7" s="12"/>
      <c r="C7" s="41"/>
      <c r="D7" s="41"/>
      <c r="E7" s="41"/>
      <c r="F7" s="41"/>
      <c r="G7" s="69"/>
    </row>
    <row r="8" spans="1:7" ht="13.5" thickBot="1" x14ac:dyDescent="0.25">
      <c r="A8" s="7"/>
      <c r="B8" s="444"/>
      <c r="C8" s="538"/>
      <c r="D8" s="8"/>
      <c r="E8" s="8"/>
      <c r="F8" s="8"/>
      <c r="G8" s="9"/>
    </row>
    <row r="9" spans="1:7" ht="11.1" customHeight="1" thickTop="1" x14ac:dyDescent="0.2">
      <c r="A9" s="1379" t="s">
        <v>40</v>
      </c>
      <c r="B9" s="1382" t="s">
        <v>41</v>
      </c>
      <c r="C9" s="1385" t="s">
        <v>70</v>
      </c>
      <c r="D9" s="1382" t="s">
        <v>1214</v>
      </c>
      <c r="E9" s="1382" t="s">
        <v>1212</v>
      </c>
      <c r="F9" s="1382" t="s">
        <v>1213</v>
      </c>
      <c r="G9" s="1388" t="s">
        <v>65</v>
      </c>
    </row>
    <row r="10" spans="1:7" ht="11.1" customHeight="1" x14ac:dyDescent="0.2">
      <c r="A10" s="1380"/>
      <c r="B10" s="1383"/>
      <c r="C10" s="1386"/>
      <c r="D10" s="1383"/>
      <c r="E10" s="1383"/>
      <c r="F10" s="1383"/>
      <c r="G10" s="1389"/>
    </row>
    <row r="11" spans="1:7" ht="11.1" customHeight="1" thickBot="1" x14ac:dyDescent="0.25">
      <c r="A11" s="1381"/>
      <c r="B11" s="1384"/>
      <c r="C11" s="1387"/>
      <c r="D11" s="1384"/>
      <c r="E11" s="1384"/>
      <c r="F11" s="1384"/>
      <c r="G11" s="1390"/>
    </row>
    <row r="12" spans="1:7" ht="23.1" customHeight="1" thickTop="1" x14ac:dyDescent="0.2">
      <c r="A12" s="212">
        <v>1</v>
      </c>
      <c r="B12" s="570">
        <v>1116020001</v>
      </c>
      <c r="C12" s="839" t="s">
        <v>1058</v>
      </c>
      <c r="D12" s="18"/>
      <c r="E12" s="37"/>
      <c r="F12" s="37"/>
      <c r="G12" s="19"/>
    </row>
    <row r="13" spans="1:7" ht="23.1" customHeight="1" x14ac:dyDescent="0.2">
      <c r="A13" s="218">
        <v>2</v>
      </c>
      <c r="B13" s="460">
        <v>1116020045</v>
      </c>
      <c r="C13" s="836" t="s">
        <v>1059</v>
      </c>
      <c r="D13" s="598"/>
      <c r="E13" s="695"/>
      <c r="F13" s="695"/>
      <c r="G13" s="21"/>
    </row>
    <row r="14" spans="1:7" ht="23.1" customHeight="1" x14ac:dyDescent="0.2">
      <c r="A14" s="362">
        <v>3</v>
      </c>
      <c r="B14" s="460">
        <v>1116020024</v>
      </c>
      <c r="C14" s="836" t="s">
        <v>1060</v>
      </c>
      <c r="D14" s="231"/>
      <c r="E14" s="233"/>
      <c r="F14" s="233"/>
      <c r="G14" s="363"/>
    </row>
    <row r="15" spans="1:7" ht="23.1" customHeight="1" x14ac:dyDescent="0.2">
      <c r="A15" s="362">
        <v>4</v>
      </c>
      <c r="B15" s="460">
        <v>1116020047</v>
      </c>
      <c r="C15" s="836" t="s">
        <v>1061</v>
      </c>
      <c r="D15" s="16"/>
      <c r="E15" s="38"/>
      <c r="F15" s="38"/>
      <c r="G15" s="21"/>
    </row>
    <row r="16" spans="1:7" ht="23.1" customHeight="1" x14ac:dyDescent="0.2">
      <c r="A16" s="362">
        <v>5</v>
      </c>
      <c r="B16" s="460">
        <v>1116020081</v>
      </c>
      <c r="C16" s="836" t="s">
        <v>1062</v>
      </c>
      <c r="D16" s="16"/>
      <c r="E16" s="38"/>
      <c r="F16" s="38"/>
      <c r="G16" s="21"/>
    </row>
    <row r="17" spans="1:7" ht="23.1" customHeight="1" x14ac:dyDescent="0.2">
      <c r="A17" s="362">
        <v>6</v>
      </c>
      <c r="B17" s="571">
        <v>1116020042</v>
      </c>
      <c r="C17" s="838" t="s">
        <v>1063</v>
      </c>
      <c r="D17" s="16"/>
      <c r="E17" s="38"/>
      <c r="F17" s="38"/>
      <c r="G17" s="21"/>
    </row>
    <row r="18" spans="1:7" ht="23.1" customHeight="1" x14ac:dyDescent="0.2">
      <c r="A18" s="362">
        <v>7</v>
      </c>
      <c r="B18" s="460">
        <v>1116020029</v>
      </c>
      <c r="C18" s="836" t="s">
        <v>1064</v>
      </c>
      <c r="D18" s="16"/>
      <c r="E18" s="38"/>
      <c r="F18" s="38"/>
      <c r="G18" s="21"/>
    </row>
    <row r="19" spans="1:7" ht="23.1" customHeight="1" x14ac:dyDescent="0.2">
      <c r="A19" s="362">
        <v>8</v>
      </c>
      <c r="B19" s="460">
        <v>1116020052</v>
      </c>
      <c r="C19" s="836" t="s">
        <v>1065</v>
      </c>
      <c r="D19" s="16"/>
      <c r="E19" s="38"/>
      <c r="F19" s="38"/>
      <c r="G19" s="21"/>
    </row>
    <row r="20" spans="1:7" ht="23.1" customHeight="1" x14ac:dyDescent="0.2">
      <c r="A20" s="362">
        <v>9</v>
      </c>
      <c r="B20" s="460">
        <v>1116020056</v>
      </c>
      <c r="C20" s="836" t="s">
        <v>1066</v>
      </c>
      <c r="D20" s="16"/>
      <c r="E20" s="38"/>
      <c r="F20" s="38"/>
      <c r="G20" s="21"/>
    </row>
    <row r="21" spans="1:7" ht="23.1" customHeight="1" x14ac:dyDescent="0.2">
      <c r="A21" s="362">
        <v>10</v>
      </c>
      <c r="B21" s="571">
        <v>1116020043</v>
      </c>
      <c r="C21" s="838" t="s">
        <v>1067</v>
      </c>
      <c r="D21" s="16"/>
      <c r="E21" s="38"/>
      <c r="F21" s="38"/>
      <c r="G21" s="21"/>
    </row>
    <row r="22" spans="1:7" ht="23.1" customHeight="1" x14ac:dyDescent="0.2">
      <c r="A22" s="362">
        <v>11</v>
      </c>
      <c r="B22" s="460">
        <v>1116020058</v>
      </c>
      <c r="C22" s="836" t="s">
        <v>1068</v>
      </c>
      <c r="D22" s="16"/>
      <c r="E22" s="38"/>
      <c r="F22" s="38"/>
      <c r="G22" s="21"/>
    </row>
    <row r="23" spans="1:7" ht="23.1" customHeight="1" x14ac:dyDescent="0.2">
      <c r="A23" s="362">
        <v>12</v>
      </c>
      <c r="B23" s="460">
        <v>1116020034</v>
      </c>
      <c r="C23" s="836" t="s">
        <v>1069</v>
      </c>
      <c r="D23" s="16"/>
      <c r="E23" s="38"/>
      <c r="F23" s="38"/>
      <c r="G23" s="21"/>
    </row>
    <row r="24" spans="1:7" ht="23.1" customHeight="1" x14ac:dyDescent="0.2">
      <c r="A24" s="362">
        <v>13</v>
      </c>
      <c r="B24" s="460">
        <v>1116020035</v>
      </c>
      <c r="C24" s="836" t="s">
        <v>1070</v>
      </c>
      <c r="D24" s="16"/>
      <c r="E24" s="38"/>
      <c r="F24" s="38"/>
      <c r="G24" s="21"/>
    </row>
    <row r="25" spans="1:7" ht="23.1" customHeight="1" x14ac:dyDescent="0.2">
      <c r="A25" s="362">
        <v>14</v>
      </c>
      <c r="B25" s="460">
        <v>1116020061</v>
      </c>
      <c r="C25" s="836" t="s">
        <v>1071</v>
      </c>
      <c r="D25" s="16"/>
      <c r="E25" s="38"/>
      <c r="F25" s="38"/>
      <c r="G25" s="21"/>
    </row>
    <row r="26" spans="1:7" ht="23.1" customHeight="1" x14ac:dyDescent="0.2">
      <c r="A26" s="362">
        <v>15</v>
      </c>
      <c r="B26" s="460">
        <v>1116020062</v>
      </c>
      <c r="C26" s="836" t="s">
        <v>1072</v>
      </c>
      <c r="D26" s="16"/>
      <c r="E26" s="38"/>
      <c r="F26" s="38"/>
      <c r="G26" s="21"/>
    </row>
    <row r="27" spans="1:7" ht="23.1" customHeight="1" x14ac:dyDescent="0.2">
      <c r="A27" s="362">
        <v>16</v>
      </c>
      <c r="B27" s="570">
        <v>1116020006</v>
      </c>
      <c r="C27" s="839" t="s">
        <v>1073</v>
      </c>
      <c r="D27" s="16"/>
      <c r="E27" s="38"/>
      <c r="F27" s="38"/>
      <c r="G27" s="21"/>
    </row>
    <row r="28" spans="1:7" ht="23.1" customHeight="1" x14ac:dyDescent="0.2">
      <c r="A28" s="362">
        <v>17</v>
      </c>
      <c r="B28" s="460">
        <v>1116020036</v>
      </c>
      <c r="C28" s="836" t="s">
        <v>1074</v>
      </c>
      <c r="D28" s="16"/>
      <c r="E28" s="38"/>
      <c r="F28" s="38"/>
      <c r="G28" s="21"/>
    </row>
    <row r="29" spans="1:7" ht="23.1" customHeight="1" x14ac:dyDescent="0.2">
      <c r="A29" s="362">
        <v>18</v>
      </c>
      <c r="B29" s="571">
        <v>1116020020</v>
      </c>
      <c r="C29" s="838" t="s">
        <v>1075</v>
      </c>
      <c r="D29" s="16"/>
      <c r="E29" s="38"/>
      <c r="F29" s="38"/>
      <c r="G29" s="21"/>
    </row>
    <row r="30" spans="1:7" ht="23.1" customHeight="1" x14ac:dyDescent="0.2">
      <c r="A30" s="218">
        <v>19</v>
      </c>
      <c r="B30" s="570">
        <v>1116020007</v>
      </c>
      <c r="C30" s="839" t="s">
        <v>1076</v>
      </c>
      <c r="D30" s="16"/>
      <c r="E30" s="38"/>
      <c r="F30" s="38"/>
      <c r="G30" s="21"/>
    </row>
    <row r="31" spans="1:7" ht="23.1" customHeight="1" x14ac:dyDescent="0.2">
      <c r="A31" s="218">
        <v>20</v>
      </c>
      <c r="B31" s="460">
        <v>1116020075</v>
      </c>
      <c r="C31" s="836" t="s">
        <v>1077</v>
      </c>
      <c r="D31" s="16"/>
      <c r="E31" s="38"/>
      <c r="F31" s="38"/>
      <c r="G31" s="21"/>
    </row>
    <row r="32" spans="1:7" ht="23.1" customHeight="1" x14ac:dyDescent="0.2">
      <c r="A32" s="218">
        <v>21</v>
      </c>
      <c r="B32" s="460">
        <v>1116020067</v>
      </c>
      <c r="C32" s="836" t="s">
        <v>1078</v>
      </c>
      <c r="D32" s="16"/>
      <c r="E32" s="38"/>
      <c r="F32" s="38"/>
      <c r="G32" s="21"/>
    </row>
    <row r="33" spans="1:7" ht="23.1" customHeight="1" x14ac:dyDescent="0.2">
      <c r="A33" s="218">
        <v>22</v>
      </c>
      <c r="B33" s="460">
        <v>1116020039</v>
      </c>
      <c r="C33" s="836" t="s">
        <v>1079</v>
      </c>
      <c r="D33" s="16"/>
      <c r="E33" s="38"/>
      <c r="F33" s="38"/>
      <c r="G33" s="21"/>
    </row>
    <row r="34" spans="1:7" ht="23.1" customHeight="1" x14ac:dyDescent="0.2">
      <c r="A34" s="218">
        <v>23</v>
      </c>
      <c r="B34" s="460">
        <v>1116020077</v>
      </c>
      <c r="C34" s="836" t="s">
        <v>1080</v>
      </c>
      <c r="D34" s="16"/>
      <c r="E34" s="38"/>
      <c r="F34" s="38"/>
      <c r="G34" s="21"/>
    </row>
    <row r="35" spans="1:7" ht="23.1" customHeight="1" thickBot="1" x14ac:dyDescent="0.25">
      <c r="A35" s="218">
        <v>24</v>
      </c>
      <c r="B35" s="678">
        <v>1116020011</v>
      </c>
      <c r="C35" s="841" t="s">
        <v>1081</v>
      </c>
      <c r="D35" s="16"/>
      <c r="E35" s="38"/>
      <c r="F35" s="38"/>
      <c r="G35" s="21"/>
    </row>
    <row r="36" spans="1:7" ht="23.1" customHeight="1" x14ac:dyDescent="0.2">
      <c r="A36" s="218">
        <v>25</v>
      </c>
      <c r="B36" s="1019"/>
      <c r="C36" s="1020"/>
      <c r="D36" s="16"/>
      <c r="E36" s="38"/>
      <c r="F36" s="38"/>
      <c r="G36" s="21"/>
    </row>
    <row r="37" spans="1:7" ht="23.1" customHeight="1" x14ac:dyDescent="0.2">
      <c r="A37" s="218">
        <v>26</v>
      </c>
      <c r="B37" s="689"/>
      <c r="C37" s="690"/>
      <c r="D37" s="16"/>
      <c r="E37" s="38"/>
      <c r="F37" s="38"/>
      <c r="G37" s="21"/>
    </row>
    <row r="38" spans="1:7" ht="23.1" customHeight="1" x14ac:dyDescent="0.2">
      <c r="A38" s="218">
        <v>27</v>
      </c>
      <c r="B38" s="692"/>
      <c r="C38" s="693"/>
      <c r="D38" s="16"/>
      <c r="E38" s="38"/>
      <c r="F38" s="38"/>
      <c r="G38" s="21"/>
    </row>
    <row r="39" spans="1:7" ht="23.1" customHeight="1" x14ac:dyDescent="0.2">
      <c r="A39" s="218">
        <v>28</v>
      </c>
      <c r="B39" s="694"/>
      <c r="C39" s="690"/>
      <c r="D39" s="16"/>
      <c r="E39" s="38"/>
      <c r="F39" s="38"/>
      <c r="G39" s="21"/>
    </row>
    <row r="40" spans="1:7" ht="23.1" customHeight="1" x14ac:dyDescent="0.2">
      <c r="A40" s="218">
        <v>29</v>
      </c>
      <c r="B40" s="493"/>
      <c r="C40" s="597"/>
      <c r="D40" s="16"/>
      <c r="E40" s="38"/>
      <c r="F40" s="38"/>
      <c r="G40" s="21"/>
    </row>
    <row r="41" spans="1:7" ht="23.1" customHeight="1" thickBot="1" x14ac:dyDescent="0.25">
      <c r="A41" s="218">
        <v>30</v>
      </c>
      <c r="B41" s="493"/>
      <c r="C41" s="597"/>
      <c r="D41" s="16"/>
      <c r="E41" s="38"/>
      <c r="F41" s="38"/>
      <c r="G41" s="21"/>
    </row>
    <row r="42" spans="1:7" ht="23.1" customHeight="1" thickTop="1" x14ac:dyDescent="0.2">
      <c r="A42" s="1472"/>
      <c r="B42" s="1473"/>
      <c r="C42" s="1473"/>
      <c r="D42" s="1476"/>
      <c r="E42" s="1477"/>
      <c r="F42" s="1477"/>
      <c r="G42" s="1478"/>
    </row>
    <row r="43" spans="1:7" ht="23.1" customHeight="1" thickBot="1" x14ac:dyDescent="0.25">
      <c r="A43" s="1474"/>
      <c r="B43" s="1475"/>
      <c r="C43" s="1475"/>
      <c r="D43" s="1479"/>
      <c r="E43" s="1372"/>
      <c r="F43" s="1372"/>
      <c r="G43" s="1480"/>
    </row>
    <row r="44" spans="1:7" ht="23.1" customHeight="1" thickTop="1" x14ac:dyDescent="0.2"/>
    <row r="45" spans="1:7" ht="18.95" customHeight="1" x14ac:dyDescent="0.2">
      <c r="D45" s="1481" t="s">
        <v>73</v>
      </c>
      <c r="E45" s="1481"/>
      <c r="F45" s="1481"/>
      <c r="G45" s="1481"/>
    </row>
    <row r="46" spans="1:7" ht="18.95" customHeight="1" x14ac:dyDescent="0.2">
      <c r="D46" s="1"/>
      <c r="E46" s="1"/>
      <c r="F46" s="1"/>
    </row>
    <row r="47" spans="1:7" ht="20.100000000000001" customHeight="1" x14ac:dyDescent="0.2">
      <c r="D47" s="1"/>
      <c r="E47" s="1"/>
      <c r="F47" s="1"/>
    </row>
    <row r="48" spans="1:7" ht="16.5" customHeight="1" x14ac:dyDescent="0.2">
      <c r="D48" s="1"/>
      <c r="E48" s="1"/>
      <c r="F48" s="1"/>
    </row>
    <row r="49" spans="4:7" ht="12" customHeight="1" x14ac:dyDescent="0.2">
      <c r="D49" s="1"/>
      <c r="E49" s="1"/>
      <c r="F49" s="1"/>
    </row>
    <row r="50" spans="4:7" ht="15" customHeight="1" x14ac:dyDescent="0.2">
      <c r="D50" s="1481" t="s">
        <v>74</v>
      </c>
      <c r="E50" s="1481"/>
      <c r="F50" s="1481"/>
      <c r="G50" s="1481"/>
    </row>
    <row r="51" spans="4:7" ht="12" customHeight="1" x14ac:dyDescent="0.2"/>
  </sheetData>
  <mergeCells count="13">
    <mergeCell ref="A1:G1"/>
    <mergeCell ref="A2:G2"/>
    <mergeCell ref="A9:A11"/>
    <mergeCell ref="B9:B11"/>
    <mergeCell ref="C9:C11"/>
    <mergeCell ref="D9:D11"/>
    <mergeCell ref="G9:G11"/>
    <mergeCell ref="A42:C43"/>
    <mergeCell ref="D42:G43"/>
    <mergeCell ref="D45:G45"/>
    <mergeCell ref="D50:G50"/>
    <mergeCell ref="E9:E11"/>
    <mergeCell ref="F9:F11"/>
  </mergeCells>
  <printOptions horizontalCentered="1" verticalCentered="1"/>
  <pageMargins left="0" right="0" top="0.19685039370078741" bottom="0" header="0.15748031496062992" footer="0"/>
  <pageSetup paperSize="5"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7"/>
  <sheetViews>
    <sheetView showGridLines="0" zoomScale="50" zoomScaleNormal="60" zoomScaleSheetLayoutView="50" workbookViewId="0">
      <pane ySplit="1" topLeftCell="A2" activePane="bottomLeft" state="frozen"/>
      <selection pane="bottomLeft" activeCell="C35" sqref="C35"/>
    </sheetView>
  </sheetViews>
  <sheetFormatPr defaultRowHeight="12.75" x14ac:dyDescent="0.2"/>
  <cols>
    <col min="1" max="1" width="4.85546875" customWidth="1"/>
    <col min="2" max="2" width="22.7109375" customWidth="1"/>
    <col min="3" max="3" width="49.28515625" customWidth="1"/>
    <col min="4" max="5" width="3.7109375" customWidth="1"/>
    <col min="6" max="10" width="3.5703125" customWidth="1"/>
    <col min="11" max="13" width="3.7109375" customWidth="1"/>
    <col min="14" max="16" width="3.5703125" customWidth="1"/>
    <col min="17" max="28" width="3.7109375" customWidth="1"/>
    <col min="29" max="29" width="3.5703125" customWidth="1"/>
    <col min="30" max="30" width="3.85546875" customWidth="1"/>
    <col min="31" max="31" width="3.5703125" customWidth="1"/>
    <col min="32" max="34" width="3.42578125" customWidth="1"/>
    <col min="35" max="35" width="3.5703125" customWidth="1"/>
    <col min="36" max="36" width="3.7109375" customWidth="1"/>
    <col min="37" max="40" width="3.5703125" customWidth="1"/>
    <col min="41" max="42" width="3.42578125" customWidth="1"/>
    <col min="43" max="43" width="3.7109375" customWidth="1"/>
    <col min="44" max="45" width="3.5703125" customWidth="1"/>
    <col min="46" max="47" width="3.42578125" customWidth="1"/>
    <col min="48" max="48" width="3.5703125" customWidth="1"/>
    <col min="49" max="49" width="3.42578125" customWidth="1"/>
    <col min="50" max="50" width="3.5703125" customWidth="1"/>
    <col min="51" max="51" width="3.7109375" customWidth="1"/>
    <col min="52" max="52" width="5.7109375" customWidth="1"/>
    <col min="53" max="53" width="8.5703125" customWidth="1"/>
    <col min="54" max="54" width="6.7109375" customWidth="1"/>
    <col min="55" max="55" width="5.7109375" customWidth="1"/>
    <col min="56" max="56" width="9.28515625" customWidth="1"/>
    <col min="57" max="57" width="4.42578125" customWidth="1"/>
  </cols>
  <sheetData>
    <row r="1" spans="1:57" ht="17.100000000000001" customHeight="1" x14ac:dyDescent="0.3">
      <c r="A1" s="409"/>
      <c r="B1" s="410"/>
      <c r="C1" s="1402" t="s">
        <v>50</v>
      </c>
      <c r="D1" s="1402"/>
      <c r="E1" s="1402"/>
      <c r="F1" s="1402"/>
      <c r="G1" s="1402"/>
      <c r="H1" s="1402"/>
      <c r="I1" s="1403"/>
      <c r="J1" s="1404" t="s">
        <v>53</v>
      </c>
      <c r="K1" s="1405"/>
      <c r="L1" s="1405"/>
      <c r="M1" s="1405"/>
      <c r="N1" s="1405"/>
      <c r="O1" s="1405"/>
      <c r="P1" s="1405"/>
      <c r="Q1" s="1405"/>
      <c r="R1" s="1405"/>
      <c r="S1" s="1405"/>
      <c r="T1" s="1405"/>
      <c r="U1" s="1405"/>
      <c r="V1" s="1405"/>
      <c r="W1" s="1405"/>
      <c r="X1" s="1406"/>
      <c r="Y1" s="1407" t="s">
        <v>671</v>
      </c>
      <c r="Z1" s="1408"/>
      <c r="AA1" s="1408"/>
      <c r="AB1" s="1408"/>
      <c r="AC1" s="1408"/>
      <c r="AD1" s="1408"/>
      <c r="AE1" s="1408"/>
      <c r="AF1" s="1408"/>
      <c r="AG1" s="1408"/>
      <c r="AH1" s="1408"/>
      <c r="AI1" s="1409"/>
      <c r="AJ1" s="1407" t="s">
        <v>625</v>
      </c>
      <c r="AK1" s="1408"/>
      <c r="AL1" s="1408"/>
      <c r="AM1" s="1408"/>
      <c r="AN1" s="1408"/>
      <c r="AO1" s="1408"/>
      <c r="AP1" s="1408"/>
      <c r="AQ1" s="1408"/>
      <c r="AR1" s="1408"/>
      <c r="AS1" s="1408"/>
      <c r="AT1" s="1408"/>
      <c r="AU1" s="1410"/>
      <c r="AV1" s="1411" t="s">
        <v>54</v>
      </c>
      <c r="AW1" s="1402"/>
      <c r="AX1" s="1402"/>
      <c r="AY1" s="1412"/>
      <c r="AZ1" s="1391"/>
      <c r="BA1" s="1391"/>
      <c r="BB1" s="1391"/>
      <c r="BC1" s="1391"/>
      <c r="BD1" s="1391"/>
      <c r="BE1" s="411"/>
    </row>
    <row r="2" spans="1:57" ht="17.100000000000001" customHeight="1" x14ac:dyDescent="0.25">
      <c r="A2" s="1392" t="s">
        <v>46</v>
      </c>
      <c r="B2" s="1393"/>
      <c r="C2" s="121"/>
      <c r="D2" s="63"/>
      <c r="E2" s="63"/>
      <c r="F2" s="63"/>
      <c r="G2" s="63"/>
      <c r="H2" s="63"/>
      <c r="I2" s="63"/>
      <c r="J2" s="62" t="s">
        <v>59</v>
      </c>
      <c r="K2" s="63"/>
      <c r="L2" s="63"/>
      <c r="M2" s="63"/>
      <c r="N2" s="63"/>
      <c r="O2" s="62"/>
      <c r="P2" s="63"/>
      <c r="Q2" s="64" t="s">
        <v>60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3"/>
      <c r="AS2" s="119"/>
      <c r="AT2" s="119"/>
      <c r="AU2" s="119"/>
      <c r="AV2" s="1394" t="s">
        <v>55</v>
      </c>
      <c r="AW2" s="1395"/>
      <c r="AX2" s="1395"/>
      <c r="AY2" s="1396"/>
      <c r="AZ2" s="1397" t="s">
        <v>56</v>
      </c>
      <c r="BA2" s="1397"/>
      <c r="BB2" s="1397"/>
      <c r="BC2" s="1397"/>
      <c r="BD2" s="1397"/>
      <c r="BE2" s="412"/>
    </row>
    <row r="3" spans="1:57" ht="15.75" x14ac:dyDescent="0.25">
      <c r="A3" s="1392" t="s">
        <v>47</v>
      </c>
      <c r="B3" s="1393"/>
      <c r="C3" s="1398" t="s">
        <v>57</v>
      </c>
      <c r="D3" s="1398"/>
      <c r="E3" s="1398"/>
      <c r="F3" s="1398"/>
      <c r="G3" s="1398"/>
      <c r="H3" s="63"/>
      <c r="I3" s="63"/>
      <c r="J3" s="63"/>
      <c r="K3" s="63"/>
      <c r="L3" s="63"/>
      <c r="M3" s="63"/>
      <c r="N3" s="63"/>
      <c r="O3" s="63"/>
      <c r="P3" s="63"/>
      <c r="Q3" s="64" t="s">
        <v>61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3"/>
      <c r="AS3" s="119"/>
      <c r="AT3" s="119"/>
      <c r="AU3" s="119"/>
      <c r="AV3" s="1399"/>
      <c r="AW3" s="1400"/>
      <c r="AX3" s="1400"/>
      <c r="AY3" s="1393"/>
      <c r="AZ3" s="1401"/>
      <c r="BA3" s="1401"/>
      <c r="BB3" s="1401"/>
      <c r="BC3" s="1401"/>
      <c r="BD3" s="1401"/>
      <c r="BE3" s="412"/>
    </row>
    <row r="4" spans="1:57" ht="17.100000000000001" customHeight="1" x14ac:dyDescent="0.3">
      <c r="A4" s="1392" t="s">
        <v>48</v>
      </c>
      <c r="B4" s="1393"/>
      <c r="C4" s="1398" t="s">
        <v>58</v>
      </c>
      <c r="D4" s="1398"/>
      <c r="E4" s="1398"/>
      <c r="F4" s="1398"/>
      <c r="G4" s="1398"/>
      <c r="H4" s="63"/>
      <c r="I4" s="63"/>
      <c r="J4" s="63"/>
      <c r="K4" s="63"/>
      <c r="L4" s="63"/>
      <c r="M4" s="63"/>
      <c r="N4" s="63"/>
      <c r="O4" s="63"/>
      <c r="P4" s="63"/>
      <c r="Q4" s="65" t="s">
        <v>62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584"/>
      <c r="AN4" s="65"/>
      <c r="AO4" s="65"/>
      <c r="AP4" s="65"/>
      <c r="AQ4" s="65"/>
      <c r="AR4" s="63"/>
      <c r="AS4" s="126"/>
      <c r="AT4" s="126"/>
      <c r="AU4" s="127"/>
      <c r="AV4" s="1413">
        <v>1</v>
      </c>
      <c r="AW4" s="1414"/>
      <c r="AX4" s="1414"/>
      <c r="AY4" s="1415"/>
      <c r="AZ4" s="1416" t="s">
        <v>683</v>
      </c>
      <c r="BA4" s="1416"/>
      <c r="BB4" s="1416"/>
      <c r="BC4" s="1416"/>
      <c r="BD4" s="1416"/>
      <c r="BE4" s="413" t="s">
        <v>141</v>
      </c>
    </row>
    <row r="5" spans="1:57" ht="17.100000000000001" customHeight="1" thickBot="1" x14ac:dyDescent="0.25">
      <c r="A5" s="398"/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63"/>
      <c r="AS5" s="126"/>
      <c r="AT5" s="126"/>
      <c r="AU5" s="126"/>
      <c r="AV5" s="128"/>
      <c r="AW5" s="129"/>
      <c r="AX5" s="124"/>
      <c r="AY5" s="63"/>
      <c r="AZ5" s="1417"/>
      <c r="BA5" s="1417"/>
      <c r="BB5" s="1417"/>
      <c r="BC5" s="1417"/>
      <c r="BD5" s="1417"/>
      <c r="BE5" s="414"/>
    </row>
    <row r="6" spans="1:57" ht="17.100000000000001" customHeight="1" thickTop="1" thickBot="1" x14ac:dyDescent="0.3">
      <c r="A6" s="1418" t="s">
        <v>49</v>
      </c>
      <c r="B6" s="1421" t="s">
        <v>41</v>
      </c>
      <c r="C6" s="1421" t="s">
        <v>70</v>
      </c>
      <c r="D6" s="1425" t="s">
        <v>676</v>
      </c>
      <c r="E6" s="1426"/>
      <c r="F6" s="1426"/>
      <c r="G6" s="1426"/>
      <c r="H6" s="1426"/>
      <c r="I6" s="1426"/>
      <c r="J6" s="1426"/>
      <c r="K6" s="1427"/>
      <c r="L6" s="1428" t="s">
        <v>677</v>
      </c>
      <c r="M6" s="1429"/>
      <c r="N6" s="1429"/>
      <c r="O6" s="1429"/>
      <c r="P6" s="1429"/>
      <c r="Q6" s="1429"/>
      <c r="R6" s="1429"/>
      <c r="S6" s="1430"/>
      <c r="T6" s="1428" t="s">
        <v>678</v>
      </c>
      <c r="U6" s="1429"/>
      <c r="V6" s="1429"/>
      <c r="W6" s="1429"/>
      <c r="X6" s="1429"/>
      <c r="Y6" s="1429"/>
      <c r="Z6" s="1429"/>
      <c r="AA6" s="1430"/>
      <c r="AB6" s="1428" t="s">
        <v>679</v>
      </c>
      <c r="AC6" s="1429"/>
      <c r="AD6" s="1429"/>
      <c r="AE6" s="1429"/>
      <c r="AF6" s="1429"/>
      <c r="AG6" s="1429"/>
      <c r="AH6" s="1429"/>
      <c r="AI6" s="1430"/>
      <c r="AJ6" s="1428" t="s">
        <v>680</v>
      </c>
      <c r="AK6" s="1429"/>
      <c r="AL6" s="1429"/>
      <c r="AM6" s="1429"/>
      <c r="AN6" s="1429"/>
      <c r="AO6" s="1429"/>
      <c r="AP6" s="1429"/>
      <c r="AQ6" s="1430"/>
      <c r="AR6" s="1439" t="s">
        <v>681</v>
      </c>
      <c r="AS6" s="1440"/>
      <c r="AT6" s="1440"/>
      <c r="AU6" s="1440"/>
      <c r="AV6" s="1440"/>
      <c r="AW6" s="1440"/>
      <c r="AX6" s="1440"/>
      <c r="AY6" s="1441"/>
      <c r="AZ6" s="596" t="s">
        <v>51</v>
      </c>
      <c r="BA6" s="1442" t="s">
        <v>52</v>
      </c>
      <c r="BB6" s="1443"/>
      <c r="BC6" s="1443"/>
      <c r="BD6" s="1444"/>
      <c r="BE6" s="414"/>
    </row>
    <row r="7" spans="1:57" ht="17.100000000000001" customHeight="1" thickTop="1" x14ac:dyDescent="0.2">
      <c r="A7" s="1419"/>
      <c r="B7" s="1422"/>
      <c r="C7" s="1422"/>
      <c r="D7" s="1431">
        <v>-2</v>
      </c>
      <c r="E7" s="1433">
        <v>-1</v>
      </c>
      <c r="F7" s="1435">
        <v>1</v>
      </c>
      <c r="G7" s="1435">
        <v>2</v>
      </c>
      <c r="H7" s="1435">
        <v>3</v>
      </c>
      <c r="I7" s="1435">
        <v>4</v>
      </c>
      <c r="J7" s="1435">
        <v>5</v>
      </c>
      <c r="K7" s="1437">
        <v>6</v>
      </c>
      <c r="L7" s="1431">
        <v>-2</v>
      </c>
      <c r="M7" s="1433">
        <v>-1</v>
      </c>
      <c r="N7" s="1435">
        <v>1</v>
      </c>
      <c r="O7" s="1435">
        <v>2</v>
      </c>
      <c r="P7" s="1435">
        <v>3</v>
      </c>
      <c r="Q7" s="1435">
        <v>4</v>
      </c>
      <c r="R7" s="1435">
        <v>5</v>
      </c>
      <c r="S7" s="1437">
        <v>6</v>
      </c>
      <c r="T7" s="1431">
        <v>-2</v>
      </c>
      <c r="U7" s="1433">
        <v>-1</v>
      </c>
      <c r="V7" s="1435">
        <v>1</v>
      </c>
      <c r="W7" s="1435">
        <v>2</v>
      </c>
      <c r="X7" s="1435">
        <v>3</v>
      </c>
      <c r="Y7" s="1435">
        <v>4</v>
      </c>
      <c r="Z7" s="1435">
        <v>5</v>
      </c>
      <c r="AA7" s="1437">
        <v>6</v>
      </c>
      <c r="AB7" s="1431">
        <v>-2</v>
      </c>
      <c r="AC7" s="1433">
        <v>-1</v>
      </c>
      <c r="AD7" s="1435">
        <v>1</v>
      </c>
      <c r="AE7" s="1435">
        <v>2</v>
      </c>
      <c r="AF7" s="1435">
        <v>3</v>
      </c>
      <c r="AG7" s="1435">
        <v>4</v>
      </c>
      <c r="AH7" s="1435">
        <v>5</v>
      </c>
      <c r="AI7" s="1437">
        <v>6</v>
      </c>
      <c r="AJ7" s="1431">
        <v>-2</v>
      </c>
      <c r="AK7" s="1433">
        <v>-1</v>
      </c>
      <c r="AL7" s="1435">
        <v>1</v>
      </c>
      <c r="AM7" s="1435">
        <v>2</v>
      </c>
      <c r="AN7" s="1435">
        <v>3</v>
      </c>
      <c r="AO7" s="1435">
        <v>4</v>
      </c>
      <c r="AP7" s="1435">
        <v>5</v>
      </c>
      <c r="AQ7" s="1437">
        <v>6</v>
      </c>
      <c r="AR7" s="1433">
        <v>1</v>
      </c>
      <c r="AS7" s="1435">
        <v>2</v>
      </c>
      <c r="AT7" s="1435">
        <v>3</v>
      </c>
      <c r="AU7" s="1435">
        <v>4</v>
      </c>
      <c r="AV7" s="1435">
        <v>5</v>
      </c>
      <c r="AW7" s="1435">
        <v>6</v>
      </c>
      <c r="AX7" s="1435">
        <v>7</v>
      </c>
      <c r="AY7" s="1445">
        <v>8</v>
      </c>
      <c r="AZ7" s="595" t="s">
        <v>125</v>
      </c>
      <c r="BA7" s="15" t="s">
        <v>144</v>
      </c>
      <c r="BB7" s="1447" t="s">
        <v>145</v>
      </c>
      <c r="BC7" s="1448"/>
      <c r="BD7" s="91" t="s">
        <v>124</v>
      </c>
      <c r="BE7" s="414"/>
    </row>
    <row r="8" spans="1:57" ht="11.25" customHeight="1" thickBot="1" x14ac:dyDescent="0.3">
      <c r="A8" s="1420"/>
      <c r="B8" s="1423"/>
      <c r="C8" s="1423"/>
      <c r="D8" s="1432"/>
      <c r="E8" s="1434"/>
      <c r="F8" s="1436"/>
      <c r="G8" s="1436"/>
      <c r="H8" s="1436"/>
      <c r="I8" s="1436"/>
      <c r="J8" s="1436"/>
      <c r="K8" s="1438"/>
      <c r="L8" s="1432"/>
      <c r="M8" s="1434"/>
      <c r="N8" s="1436"/>
      <c r="O8" s="1436"/>
      <c r="P8" s="1436"/>
      <c r="Q8" s="1436"/>
      <c r="R8" s="1436"/>
      <c r="S8" s="1438"/>
      <c r="T8" s="1432"/>
      <c r="U8" s="1434"/>
      <c r="V8" s="1436"/>
      <c r="W8" s="1436"/>
      <c r="X8" s="1436"/>
      <c r="Y8" s="1436"/>
      <c r="Z8" s="1436"/>
      <c r="AA8" s="1438"/>
      <c r="AB8" s="1432"/>
      <c r="AC8" s="1434"/>
      <c r="AD8" s="1436"/>
      <c r="AE8" s="1436"/>
      <c r="AF8" s="1436"/>
      <c r="AG8" s="1436"/>
      <c r="AH8" s="1436"/>
      <c r="AI8" s="1438"/>
      <c r="AJ8" s="1432"/>
      <c r="AK8" s="1434"/>
      <c r="AL8" s="1436"/>
      <c r="AM8" s="1436"/>
      <c r="AN8" s="1436"/>
      <c r="AO8" s="1436"/>
      <c r="AP8" s="1436"/>
      <c r="AQ8" s="1438"/>
      <c r="AR8" s="1434"/>
      <c r="AS8" s="1436"/>
      <c r="AT8" s="1436"/>
      <c r="AU8" s="1436"/>
      <c r="AV8" s="1436"/>
      <c r="AW8" s="1436"/>
      <c r="AX8" s="1436"/>
      <c r="AY8" s="1446"/>
      <c r="AZ8" s="89" t="s">
        <v>122</v>
      </c>
      <c r="BA8" s="90" t="s">
        <v>123</v>
      </c>
      <c r="BB8" s="79" t="s">
        <v>123</v>
      </c>
      <c r="BC8" s="79" t="s">
        <v>122</v>
      </c>
      <c r="BD8" s="88" t="s">
        <v>122</v>
      </c>
      <c r="BE8" s="415"/>
    </row>
    <row r="9" spans="1:57" ht="21.2" customHeight="1" thickTop="1" x14ac:dyDescent="0.35">
      <c r="A9" s="416">
        <v>1</v>
      </c>
      <c r="B9" s="545"/>
      <c r="C9" s="551"/>
      <c r="D9" s="437"/>
      <c r="E9" s="25"/>
      <c r="F9" s="25"/>
      <c r="G9" s="18"/>
      <c r="H9" s="18"/>
      <c r="I9" s="18"/>
      <c r="J9" s="18"/>
      <c r="K9" s="19"/>
      <c r="L9" s="25"/>
      <c r="M9" s="25"/>
      <c r="N9" s="25"/>
      <c r="O9" s="18"/>
      <c r="P9" s="18"/>
      <c r="Q9" s="18"/>
      <c r="R9" s="18"/>
      <c r="S9" s="18"/>
      <c r="T9" s="33"/>
      <c r="U9" s="25"/>
      <c r="V9" s="25"/>
      <c r="W9" s="18"/>
      <c r="X9" s="18"/>
      <c r="Y9" s="18"/>
      <c r="Z9" s="18"/>
      <c r="AA9" s="19"/>
      <c r="AB9" s="25"/>
      <c r="AC9" s="25"/>
      <c r="AD9" s="25"/>
      <c r="AE9" s="18"/>
      <c r="AF9" s="18"/>
      <c r="AG9" s="18"/>
      <c r="AH9" s="18"/>
      <c r="AI9" s="18"/>
      <c r="AJ9" s="33"/>
      <c r="AK9" s="25"/>
      <c r="AL9" s="25"/>
      <c r="AM9" s="18"/>
      <c r="AN9" s="18"/>
      <c r="AO9" s="18"/>
      <c r="AP9" s="18"/>
      <c r="AQ9" s="37"/>
      <c r="AR9" s="33"/>
      <c r="AS9" s="18"/>
      <c r="AT9" s="18"/>
      <c r="AU9" s="18"/>
      <c r="AV9" s="25"/>
      <c r="AW9" s="18"/>
      <c r="AX9" s="18"/>
      <c r="AY9" s="19"/>
      <c r="AZ9" s="25"/>
      <c r="BA9" s="18"/>
      <c r="BB9" s="18"/>
      <c r="BC9" s="37"/>
      <c r="BD9" s="37"/>
      <c r="BE9" s="417">
        <v>1</v>
      </c>
    </row>
    <row r="10" spans="1:57" ht="21.2" customHeight="1" x14ac:dyDescent="0.35">
      <c r="A10" s="422">
        <v>2</v>
      </c>
      <c r="B10" s="575">
        <v>4014020001</v>
      </c>
      <c r="C10" s="588" t="s">
        <v>656</v>
      </c>
      <c r="D10" s="304"/>
      <c r="E10" s="26"/>
      <c r="F10" s="26"/>
      <c r="G10" s="16"/>
      <c r="H10" s="16"/>
      <c r="I10" s="16"/>
      <c r="J10" s="16"/>
      <c r="K10" s="21"/>
      <c r="L10" s="26"/>
      <c r="M10" s="26"/>
      <c r="N10" s="26"/>
      <c r="O10" s="16"/>
      <c r="P10" s="16"/>
      <c r="Q10" s="16"/>
      <c r="R10" s="16"/>
      <c r="S10" s="16"/>
      <c r="T10" s="34"/>
      <c r="U10" s="26"/>
      <c r="V10" s="26"/>
      <c r="W10" s="16"/>
      <c r="X10" s="16"/>
      <c r="Y10" s="16"/>
      <c r="Z10" s="16"/>
      <c r="AA10" s="21"/>
      <c r="AB10" s="26"/>
      <c r="AC10" s="26"/>
      <c r="AD10" s="26"/>
      <c r="AE10" s="16"/>
      <c r="AF10" s="16"/>
      <c r="AG10" s="16"/>
      <c r="AH10" s="16"/>
      <c r="AI10" s="16"/>
      <c r="AJ10" s="34"/>
      <c r="AK10" s="26"/>
      <c r="AL10" s="26"/>
      <c r="AM10" s="16"/>
      <c r="AN10" s="16"/>
      <c r="AO10" s="16"/>
      <c r="AP10" s="16"/>
      <c r="AQ10" s="38"/>
      <c r="AR10" s="34"/>
      <c r="AS10" s="16"/>
      <c r="AT10" s="16"/>
      <c r="AU10" s="16"/>
      <c r="AV10" s="26"/>
      <c r="AW10" s="16"/>
      <c r="AX10" s="16"/>
      <c r="AY10" s="21"/>
      <c r="AZ10" s="26"/>
      <c r="BA10" s="16"/>
      <c r="BB10" s="16"/>
      <c r="BC10" s="38"/>
      <c r="BD10" s="38"/>
      <c r="BE10" s="419">
        <v>2</v>
      </c>
    </row>
    <row r="11" spans="1:57" ht="21.2" customHeight="1" x14ac:dyDescent="0.35">
      <c r="A11" s="418">
        <v>3</v>
      </c>
      <c r="B11" s="545">
        <v>4014020002</v>
      </c>
      <c r="C11" s="551" t="s">
        <v>668</v>
      </c>
      <c r="D11" s="304"/>
      <c r="E11" s="26"/>
      <c r="F11" s="26"/>
      <c r="G11" s="16"/>
      <c r="H11" s="16"/>
      <c r="I11" s="16"/>
      <c r="J11" s="16"/>
      <c r="K11" s="21"/>
      <c r="L11" s="26"/>
      <c r="M11" s="26"/>
      <c r="N11" s="26"/>
      <c r="O11" s="16"/>
      <c r="P11" s="16"/>
      <c r="Q11" s="16"/>
      <c r="R11" s="16"/>
      <c r="S11" s="16"/>
      <c r="T11" s="34"/>
      <c r="U11" s="26"/>
      <c r="V11" s="26"/>
      <c r="W11" s="16"/>
      <c r="X11" s="16"/>
      <c r="Y11" s="16"/>
      <c r="Z11" s="16"/>
      <c r="AA11" s="21"/>
      <c r="AB11" s="26"/>
      <c r="AC11" s="26"/>
      <c r="AD11" s="26"/>
      <c r="AE11" s="16"/>
      <c r="AF11" s="16"/>
      <c r="AG11" s="16"/>
      <c r="AH11" s="16"/>
      <c r="AI11" s="16"/>
      <c r="AJ11" s="34"/>
      <c r="AK11" s="158"/>
      <c r="AL11" s="158"/>
      <c r="AM11" s="159"/>
      <c r="AN11" s="159"/>
      <c r="AO11" s="159"/>
      <c r="AP11" s="16"/>
      <c r="AQ11" s="38"/>
      <c r="AR11" s="34"/>
      <c r="AS11" s="16"/>
      <c r="AT11" s="16"/>
      <c r="AU11" s="16"/>
      <c r="AV11" s="26"/>
      <c r="AW11" s="16"/>
      <c r="AX11" s="16"/>
      <c r="AY11" s="21"/>
      <c r="AZ11" s="26"/>
      <c r="BA11" s="16"/>
      <c r="BB11" s="16"/>
      <c r="BC11" s="38"/>
      <c r="BD11" s="38"/>
      <c r="BE11" s="419">
        <v>3</v>
      </c>
    </row>
    <row r="12" spans="1:57" ht="21.2" customHeight="1" x14ac:dyDescent="0.35">
      <c r="A12" s="418">
        <v>4</v>
      </c>
      <c r="B12" s="575">
        <v>4014020003</v>
      </c>
      <c r="C12" s="551" t="s">
        <v>657</v>
      </c>
      <c r="D12" s="304"/>
      <c r="E12" s="26"/>
      <c r="F12" s="26"/>
      <c r="G12" s="16"/>
      <c r="H12" s="16"/>
      <c r="I12" s="16"/>
      <c r="J12" s="16"/>
      <c r="K12" s="21"/>
      <c r="L12" s="26"/>
      <c r="M12" s="26"/>
      <c r="N12" s="26"/>
      <c r="O12" s="16"/>
      <c r="P12" s="16"/>
      <c r="Q12" s="16"/>
      <c r="R12" s="16"/>
      <c r="S12" s="16"/>
      <c r="T12" s="34"/>
      <c r="U12" s="26"/>
      <c r="V12" s="26"/>
      <c r="W12" s="16"/>
      <c r="X12" s="16"/>
      <c r="Y12" s="16"/>
      <c r="Z12" s="16"/>
      <c r="AA12" s="21"/>
      <c r="AB12" s="26"/>
      <c r="AC12" s="26"/>
      <c r="AD12" s="26"/>
      <c r="AE12" s="16"/>
      <c r="AF12" s="16"/>
      <c r="AG12" s="16"/>
      <c r="AH12" s="16"/>
      <c r="AI12" s="16"/>
      <c r="AJ12" s="34"/>
      <c r="AK12" s="158"/>
      <c r="AL12" s="158"/>
      <c r="AM12" s="159"/>
      <c r="AN12" s="159"/>
      <c r="AO12" s="159"/>
      <c r="AP12" s="16"/>
      <c r="AQ12" s="38"/>
      <c r="AR12" s="34"/>
      <c r="AS12" s="16"/>
      <c r="AT12" s="16"/>
      <c r="AU12" s="16"/>
      <c r="AV12" s="26"/>
      <c r="AW12" s="16"/>
      <c r="AX12" s="16"/>
      <c r="AY12" s="21"/>
      <c r="AZ12" s="26"/>
      <c r="BA12" s="16"/>
      <c r="BB12" s="16"/>
      <c r="BC12" s="38"/>
      <c r="BD12" s="38"/>
      <c r="BE12" s="419">
        <v>4</v>
      </c>
    </row>
    <row r="13" spans="1:57" ht="21.2" customHeight="1" x14ac:dyDescent="0.35">
      <c r="A13" s="418">
        <v>5</v>
      </c>
      <c r="B13" s="575">
        <v>4014020004</v>
      </c>
      <c r="C13" s="553" t="s">
        <v>658</v>
      </c>
      <c r="D13" s="304"/>
      <c r="E13" s="26"/>
      <c r="F13" s="26"/>
      <c r="G13" s="16"/>
      <c r="H13" s="16"/>
      <c r="I13" s="16"/>
      <c r="J13" s="16"/>
      <c r="K13" s="21"/>
      <c r="L13" s="26"/>
      <c r="M13" s="26"/>
      <c r="N13" s="26"/>
      <c r="O13" s="16"/>
      <c r="P13" s="16"/>
      <c r="Q13" s="16"/>
      <c r="R13" s="16"/>
      <c r="S13" s="16"/>
      <c r="T13" s="34"/>
      <c r="U13" s="26"/>
      <c r="V13" s="26"/>
      <c r="W13" s="16"/>
      <c r="X13" s="16"/>
      <c r="Y13" s="16"/>
      <c r="Z13" s="16"/>
      <c r="AA13" s="21"/>
      <c r="AB13" s="26"/>
      <c r="AC13" s="26"/>
      <c r="AD13" s="26"/>
      <c r="AE13" s="16"/>
      <c r="AF13" s="16"/>
      <c r="AG13" s="16"/>
      <c r="AH13" s="16"/>
      <c r="AI13" s="16"/>
      <c r="AJ13" s="34"/>
      <c r="AK13" s="158"/>
      <c r="AL13" s="158"/>
      <c r="AM13" s="159"/>
      <c r="AN13" s="159"/>
      <c r="AO13" s="159"/>
      <c r="AP13" s="16"/>
      <c r="AQ13" s="38"/>
      <c r="AR13" s="34"/>
      <c r="AS13" s="16"/>
      <c r="AT13" s="16"/>
      <c r="AU13" s="16"/>
      <c r="AV13" s="26"/>
      <c r="AW13" s="16"/>
      <c r="AX13" s="16"/>
      <c r="AY13" s="21"/>
      <c r="AZ13" s="26"/>
      <c r="BA13" s="16"/>
      <c r="BB13" s="16"/>
      <c r="BC13" s="38"/>
      <c r="BD13" s="38"/>
      <c r="BE13" s="419">
        <v>5</v>
      </c>
    </row>
    <row r="14" spans="1:57" ht="21.2" customHeight="1" x14ac:dyDescent="0.35">
      <c r="A14" s="418">
        <v>6</v>
      </c>
      <c r="B14" s="578">
        <v>4014020005</v>
      </c>
      <c r="C14" s="579" t="s">
        <v>659</v>
      </c>
      <c r="D14" s="304"/>
      <c r="E14" s="26"/>
      <c r="F14" s="26"/>
      <c r="G14" s="16"/>
      <c r="H14" s="16"/>
      <c r="I14" s="16"/>
      <c r="J14" s="16"/>
      <c r="K14" s="21"/>
      <c r="L14" s="26"/>
      <c r="M14" s="26"/>
      <c r="N14" s="26"/>
      <c r="O14" s="16"/>
      <c r="P14" s="16"/>
      <c r="Q14" s="16"/>
      <c r="R14" s="16"/>
      <c r="S14" s="16"/>
      <c r="T14" s="34"/>
      <c r="U14" s="26"/>
      <c r="V14" s="26"/>
      <c r="W14" s="16"/>
      <c r="X14" s="16"/>
      <c r="Y14" s="16"/>
      <c r="Z14" s="16"/>
      <c r="AA14" s="21"/>
      <c r="AB14" s="26"/>
      <c r="AC14" s="26"/>
      <c r="AD14" s="26"/>
      <c r="AE14" s="16"/>
      <c r="AF14" s="16"/>
      <c r="AG14" s="16"/>
      <c r="AH14" s="16"/>
      <c r="AI14" s="16"/>
      <c r="AJ14" s="34"/>
      <c r="AK14" s="158"/>
      <c r="AL14" s="158"/>
      <c r="AM14" s="159"/>
      <c r="AN14" s="159"/>
      <c r="AO14" s="159"/>
      <c r="AP14" s="16"/>
      <c r="AQ14" s="38"/>
      <c r="AR14" s="34"/>
      <c r="AS14" s="16"/>
      <c r="AT14" s="16"/>
      <c r="AU14" s="16"/>
      <c r="AV14" s="26"/>
      <c r="AW14" s="16"/>
      <c r="AX14" s="16"/>
      <c r="AY14" s="21"/>
      <c r="AZ14" s="26"/>
      <c r="BA14" s="16"/>
      <c r="BB14" s="16"/>
      <c r="BC14" s="38"/>
      <c r="BD14" s="38"/>
      <c r="BE14" s="419">
        <v>6</v>
      </c>
    </row>
    <row r="15" spans="1:57" ht="21.2" customHeight="1" x14ac:dyDescent="0.25">
      <c r="A15" s="418">
        <v>7</v>
      </c>
      <c r="B15" s="546">
        <v>4014020006</v>
      </c>
      <c r="C15" s="555" t="s">
        <v>660</v>
      </c>
      <c r="D15" s="304"/>
      <c r="E15" s="26"/>
      <c r="F15" s="26"/>
      <c r="G15" s="16"/>
      <c r="H15" s="16"/>
      <c r="I15" s="16"/>
      <c r="J15" s="16"/>
      <c r="K15" s="21"/>
      <c r="L15" s="26"/>
      <c r="M15" s="26"/>
      <c r="N15" s="26"/>
      <c r="O15" s="16"/>
      <c r="P15" s="16"/>
      <c r="Q15" s="16"/>
      <c r="R15" s="16"/>
      <c r="S15" s="16"/>
      <c r="T15" s="34"/>
      <c r="U15" s="26"/>
      <c r="V15" s="26"/>
      <c r="W15" s="16"/>
      <c r="X15" s="16"/>
      <c r="Y15" s="16"/>
      <c r="Z15" s="16"/>
      <c r="AA15" s="21"/>
      <c r="AB15" s="26"/>
      <c r="AC15" s="26"/>
      <c r="AD15" s="26"/>
      <c r="AE15" s="16"/>
      <c r="AF15" s="16"/>
      <c r="AG15" s="16"/>
      <c r="AH15" s="16"/>
      <c r="AI15" s="16"/>
      <c r="AJ15" s="34"/>
      <c r="AK15" s="158"/>
      <c r="AL15" s="158"/>
      <c r="AM15" s="159"/>
      <c r="AN15" s="159"/>
      <c r="AO15" s="159"/>
      <c r="AP15" s="16"/>
      <c r="AQ15" s="38"/>
      <c r="AR15" s="34"/>
      <c r="AS15" s="16"/>
      <c r="AT15" s="16"/>
      <c r="AU15" s="16"/>
      <c r="AV15" s="26"/>
      <c r="AW15" s="16"/>
      <c r="AX15" s="16"/>
      <c r="AY15" s="21"/>
      <c r="AZ15" s="26"/>
      <c r="BA15" s="16"/>
      <c r="BB15" s="16"/>
      <c r="BC15" s="38"/>
      <c r="BD15" s="38"/>
      <c r="BE15" s="419">
        <v>7</v>
      </c>
    </row>
    <row r="16" spans="1:57" ht="21.2" customHeight="1" x14ac:dyDescent="0.25">
      <c r="A16" s="418">
        <v>8</v>
      </c>
      <c r="B16" s="546">
        <v>4014020007</v>
      </c>
      <c r="C16" s="555" t="s">
        <v>661</v>
      </c>
      <c r="D16" s="304"/>
      <c r="E16" s="26"/>
      <c r="F16" s="26"/>
      <c r="G16" s="16"/>
      <c r="H16" s="16"/>
      <c r="I16" s="16"/>
      <c r="J16" s="16"/>
      <c r="K16" s="21"/>
      <c r="L16" s="26"/>
      <c r="M16" s="26"/>
      <c r="N16" s="26"/>
      <c r="O16" s="16"/>
      <c r="P16" s="16"/>
      <c r="Q16" s="16"/>
      <c r="R16" s="16"/>
      <c r="S16" s="16"/>
      <c r="T16" s="34"/>
      <c r="U16" s="26"/>
      <c r="V16" s="26"/>
      <c r="W16" s="16"/>
      <c r="X16" s="16"/>
      <c r="Y16" s="16"/>
      <c r="Z16" s="16"/>
      <c r="AA16" s="21"/>
      <c r="AB16" s="26"/>
      <c r="AC16" s="26"/>
      <c r="AD16" s="26"/>
      <c r="AE16" s="16"/>
      <c r="AF16" s="16"/>
      <c r="AG16" s="16"/>
      <c r="AH16" s="16"/>
      <c r="AI16" s="16"/>
      <c r="AJ16" s="34"/>
      <c r="AK16" s="158"/>
      <c r="AL16" s="158"/>
      <c r="AM16" s="159"/>
      <c r="AN16" s="159"/>
      <c r="AO16" s="159"/>
      <c r="AP16" s="16"/>
      <c r="AQ16" s="38"/>
      <c r="AR16" s="34"/>
      <c r="AS16" s="16"/>
      <c r="AT16" s="16"/>
      <c r="AU16" s="16"/>
      <c r="AV16" s="26"/>
      <c r="AW16" s="16"/>
      <c r="AX16" s="16"/>
      <c r="AY16" s="21"/>
      <c r="AZ16" s="26"/>
      <c r="BA16" s="16"/>
      <c r="BB16" s="16"/>
      <c r="BC16" s="38"/>
      <c r="BD16" s="38"/>
      <c r="BE16" s="419">
        <v>8</v>
      </c>
    </row>
    <row r="17" spans="1:57" ht="21.2" customHeight="1" x14ac:dyDescent="0.25">
      <c r="A17" s="418">
        <v>9</v>
      </c>
      <c r="B17" s="546">
        <v>4014020008</v>
      </c>
      <c r="C17" s="555" t="s">
        <v>670</v>
      </c>
      <c r="D17" s="304"/>
      <c r="E17" s="26"/>
      <c r="F17" s="26"/>
      <c r="G17" s="16"/>
      <c r="H17" s="16"/>
      <c r="I17" s="16"/>
      <c r="J17" s="16"/>
      <c r="K17" s="21"/>
      <c r="L17" s="26"/>
      <c r="M17" s="26"/>
      <c r="N17" s="26"/>
      <c r="O17" s="16"/>
      <c r="P17" s="16"/>
      <c r="Q17" s="16"/>
      <c r="R17" s="16"/>
      <c r="S17" s="16"/>
      <c r="T17" s="34"/>
      <c r="U17" s="26"/>
      <c r="V17" s="26"/>
      <c r="W17" s="16"/>
      <c r="X17" s="16"/>
      <c r="Y17" s="16"/>
      <c r="Z17" s="16"/>
      <c r="AA17" s="21"/>
      <c r="AB17" s="26"/>
      <c r="AC17" s="26"/>
      <c r="AD17" s="26"/>
      <c r="AE17" s="16"/>
      <c r="AF17" s="16"/>
      <c r="AG17" s="16"/>
      <c r="AH17" s="16"/>
      <c r="AI17" s="16"/>
      <c r="AJ17" s="34"/>
      <c r="AK17" s="26"/>
      <c r="AL17" s="26"/>
      <c r="AM17" s="16"/>
      <c r="AN17" s="16"/>
      <c r="AO17" s="16"/>
      <c r="AP17" s="16"/>
      <c r="AQ17" s="38"/>
      <c r="AR17" s="34"/>
      <c r="AS17" s="16"/>
      <c r="AT17" s="16"/>
      <c r="AU17" s="16"/>
      <c r="AV17" s="26"/>
      <c r="AW17" s="16"/>
      <c r="AX17" s="16"/>
      <c r="AY17" s="21"/>
      <c r="AZ17" s="26"/>
      <c r="BA17" s="16"/>
      <c r="BB17" s="16"/>
      <c r="BC17" s="38"/>
      <c r="BD17" s="38"/>
      <c r="BE17" s="419">
        <v>9</v>
      </c>
    </row>
    <row r="18" spans="1:57" ht="21.2" customHeight="1" x14ac:dyDescent="0.25">
      <c r="A18" s="418">
        <v>10</v>
      </c>
      <c r="B18" s="545">
        <v>4014020009</v>
      </c>
      <c r="C18" s="554" t="s">
        <v>662</v>
      </c>
      <c r="D18" s="304"/>
      <c r="E18" s="26"/>
      <c r="F18" s="26"/>
      <c r="G18" s="16"/>
      <c r="H18" s="16"/>
      <c r="I18" s="16"/>
      <c r="J18" s="16"/>
      <c r="K18" s="21"/>
      <c r="L18" s="26"/>
      <c r="M18" s="26"/>
      <c r="N18" s="26"/>
      <c r="O18" s="16"/>
      <c r="P18" s="16"/>
      <c r="Q18" s="16"/>
      <c r="R18" s="16"/>
      <c r="S18" s="16"/>
      <c r="T18" s="34"/>
      <c r="U18" s="26"/>
      <c r="V18" s="26"/>
      <c r="W18" s="16"/>
      <c r="X18" s="16"/>
      <c r="Y18" s="16"/>
      <c r="Z18" s="16"/>
      <c r="AA18" s="21"/>
      <c r="AB18" s="26"/>
      <c r="AC18" s="26"/>
      <c r="AD18" s="26"/>
      <c r="AE18" s="16"/>
      <c r="AF18" s="16"/>
      <c r="AG18" s="16"/>
      <c r="AH18" s="16"/>
      <c r="AI18" s="16"/>
      <c r="AJ18" s="34"/>
      <c r="AK18" s="26"/>
      <c r="AL18" s="26"/>
      <c r="AM18" s="16"/>
      <c r="AN18" s="16"/>
      <c r="AO18" s="16"/>
      <c r="AP18" s="16"/>
      <c r="AQ18" s="38"/>
      <c r="AR18" s="34"/>
      <c r="AS18" s="16"/>
      <c r="AT18" s="16"/>
      <c r="AU18" s="16"/>
      <c r="AV18" s="26"/>
      <c r="AW18" s="16"/>
      <c r="AX18" s="16"/>
      <c r="AY18" s="21"/>
      <c r="AZ18" s="26"/>
      <c r="BA18" s="16"/>
      <c r="BB18" s="16"/>
      <c r="BC18" s="38"/>
      <c r="BD18" s="38"/>
      <c r="BE18" s="419">
        <v>10</v>
      </c>
    </row>
    <row r="19" spans="1:57" ht="21.2" customHeight="1" x14ac:dyDescent="0.25">
      <c r="A19" s="418">
        <v>11</v>
      </c>
      <c r="B19" s="546">
        <v>4014020012</v>
      </c>
      <c r="C19" s="555" t="s">
        <v>663</v>
      </c>
      <c r="D19" s="304"/>
      <c r="E19" s="26"/>
      <c r="F19" s="26"/>
      <c r="G19" s="16"/>
      <c r="H19" s="16"/>
      <c r="I19" s="16"/>
      <c r="J19" s="16"/>
      <c r="K19" s="21"/>
      <c r="L19" s="26"/>
      <c r="M19" s="26"/>
      <c r="N19" s="26"/>
      <c r="O19" s="16"/>
      <c r="P19" s="16"/>
      <c r="Q19" s="16"/>
      <c r="R19" s="16"/>
      <c r="S19" s="16"/>
      <c r="T19" s="34"/>
      <c r="U19" s="26"/>
      <c r="V19" s="26"/>
      <c r="W19" s="16"/>
      <c r="X19" s="16"/>
      <c r="Y19" s="16"/>
      <c r="Z19" s="16"/>
      <c r="AA19" s="21"/>
      <c r="AB19" s="26"/>
      <c r="AC19" s="26"/>
      <c r="AD19" s="26"/>
      <c r="AE19" s="16"/>
      <c r="AF19" s="16"/>
      <c r="AG19" s="16"/>
      <c r="AH19" s="16"/>
      <c r="AI19" s="16"/>
      <c r="AJ19" s="34"/>
      <c r="AK19" s="26"/>
      <c r="AL19" s="26"/>
      <c r="AM19" s="16"/>
      <c r="AN19" s="16"/>
      <c r="AO19" s="16"/>
      <c r="AP19" s="16"/>
      <c r="AQ19" s="38"/>
      <c r="AR19" s="34"/>
      <c r="AS19" s="16"/>
      <c r="AT19" s="16"/>
      <c r="AU19" s="16"/>
      <c r="AV19" s="26"/>
      <c r="AW19" s="16"/>
      <c r="AX19" s="16"/>
      <c r="AY19" s="21"/>
      <c r="AZ19" s="26"/>
      <c r="BA19" s="16"/>
      <c r="BB19" s="16"/>
      <c r="BC19" s="38"/>
      <c r="BD19" s="38"/>
      <c r="BE19" s="419">
        <v>11</v>
      </c>
    </row>
    <row r="20" spans="1:57" ht="21.2" customHeight="1" x14ac:dyDescent="0.25">
      <c r="A20" s="418">
        <v>12</v>
      </c>
      <c r="B20" s="546">
        <v>4014020013</v>
      </c>
      <c r="C20" s="555" t="s">
        <v>664</v>
      </c>
      <c r="D20" s="304"/>
      <c r="E20" s="26"/>
      <c r="F20" s="26"/>
      <c r="G20" s="16"/>
      <c r="H20" s="16"/>
      <c r="I20" s="16"/>
      <c r="J20" s="16"/>
      <c r="K20" s="21"/>
      <c r="L20" s="26"/>
      <c r="M20" s="26"/>
      <c r="N20" s="26"/>
      <c r="O20" s="16"/>
      <c r="P20" s="16"/>
      <c r="Q20" s="16"/>
      <c r="R20" s="16"/>
      <c r="S20" s="16"/>
      <c r="T20" s="34"/>
      <c r="U20" s="26"/>
      <c r="V20" s="26"/>
      <c r="W20" s="16"/>
      <c r="X20" s="16"/>
      <c r="Y20" s="16"/>
      <c r="Z20" s="16"/>
      <c r="AA20" s="21"/>
      <c r="AB20" s="26"/>
      <c r="AC20" s="26"/>
      <c r="AD20" s="26"/>
      <c r="AE20" s="16"/>
      <c r="AF20" s="16"/>
      <c r="AG20" s="16"/>
      <c r="AH20" s="16"/>
      <c r="AI20" s="16"/>
      <c r="AJ20" s="34"/>
      <c r="AK20" s="26"/>
      <c r="AL20" s="26"/>
      <c r="AM20" s="16"/>
      <c r="AN20" s="16"/>
      <c r="AO20" s="16"/>
      <c r="AP20" s="16"/>
      <c r="AQ20" s="38"/>
      <c r="AR20" s="34"/>
      <c r="AS20" s="16"/>
      <c r="AT20" s="16"/>
      <c r="AU20" s="16"/>
      <c r="AV20" s="26"/>
      <c r="AW20" s="16"/>
      <c r="AX20" s="16"/>
      <c r="AY20" s="21"/>
      <c r="AZ20" s="26"/>
      <c r="BA20" s="16"/>
      <c r="BB20" s="16"/>
      <c r="BC20" s="38"/>
      <c r="BD20" s="38"/>
      <c r="BE20" s="419">
        <v>12</v>
      </c>
    </row>
    <row r="21" spans="1:57" ht="21.2" customHeight="1" x14ac:dyDescent="0.25">
      <c r="A21" s="418">
        <v>13</v>
      </c>
      <c r="B21" s="546">
        <v>4014020014</v>
      </c>
      <c r="C21" s="555" t="s">
        <v>665</v>
      </c>
      <c r="D21" s="304"/>
      <c r="E21" s="26"/>
      <c r="F21" s="26"/>
      <c r="G21" s="16"/>
      <c r="H21" s="16"/>
      <c r="I21" s="16"/>
      <c r="J21" s="16"/>
      <c r="K21" s="21"/>
      <c r="L21" s="26"/>
      <c r="M21" s="26"/>
      <c r="N21" s="26"/>
      <c r="O21" s="16"/>
      <c r="P21" s="16"/>
      <c r="Q21" s="16"/>
      <c r="R21" s="16"/>
      <c r="S21" s="16"/>
      <c r="T21" s="34"/>
      <c r="U21" s="26"/>
      <c r="V21" s="26"/>
      <c r="W21" s="16"/>
      <c r="X21" s="16"/>
      <c r="Y21" s="16"/>
      <c r="Z21" s="16"/>
      <c r="AA21" s="21"/>
      <c r="AB21" s="26"/>
      <c r="AC21" s="26"/>
      <c r="AD21" s="26"/>
      <c r="AE21" s="16"/>
      <c r="AF21" s="16"/>
      <c r="AG21" s="16"/>
      <c r="AH21" s="16"/>
      <c r="AI21" s="16"/>
      <c r="AJ21" s="34"/>
      <c r="AK21" s="26"/>
      <c r="AL21" s="26"/>
      <c r="AM21" s="16"/>
      <c r="AN21" s="16"/>
      <c r="AO21" s="16"/>
      <c r="AP21" s="16"/>
      <c r="AQ21" s="38"/>
      <c r="AR21" s="34"/>
      <c r="AS21" s="16"/>
      <c r="AT21" s="16"/>
      <c r="AU21" s="16"/>
      <c r="AV21" s="26"/>
      <c r="AW21" s="16"/>
      <c r="AX21" s="16"/>
      <c r="AY21" s="21"/>
      <c r="AZ21" s="26"/>
      <c r="BA21" s="16"/>
      <c r="BB21" s="16"/>
      <c r="BC21" s="38"/>
      <c r="BD21" s="38"/>
      <c r="BE21" s="419">
        <v>13</v>
      </c>
    </row>
    <row r="22" spans="1:57" ht="21.2" customHeight="1" x14ac:dyDescent="0.25">
      <c r="A22" s="418">
        <v>14</v>
      </c>
      <c r="B22" s="546">
        <v>4014020015</v>
      </c>
      <c r="C22" s="555" t="s">
        <v>666</v>
      </c>
      <c r="D22" s="304"/>
      <c r="E22" s="26"/>
      <c r="F22" s="26"/>
      <c r="G22" s="16"/>
      <c r="H22" s="16"/>
      <c r="I22" s="16"/>
      <c r="J22" s="16"/>
      <c r="K22" s="21"/>
      <c r="L22" s="26"/>
      <c r="M22" s="26"/>
      <c r="N22" s="26"/>
      <c r="O22" s="16"/>
      <c r="P22" s="16"/>
      <c r="Q22" s="16"/>
      <c r="R22" s="16"/>
      <c r="S22" s="16"/>
      <c r="T22" s="34"/>
      <c r="U22" s="26"/>
      <c r="V22" s="26"/>
      <c r="W22" s="16"/>
      <c r="X22" s="16"/>
      <c r="Y22" s="16"/>
      <c r="Z22" s="16"/>
      <c r="AA22" s="21"/>
      <c r="AB22" s="26"/>
      <c r="AC22" s="26"/>
      <c r="AD22" s="26"/>
      <c r="AE22" s="16"/>
      <c r="AF22" s="16"/>
      <c r="AG22" s="16"/>
      <c r="AH22" s="16"/>
      <c r="AI22" s="16"/>
      <c r="AJ22" s="34"/>
      <c r="AK22" s="26"/>
      <c r="AL22" s="26"/>
      <c r="AM22" s="16"/>
      <c r="AN22" s="16"/>
      <c r="AO22" s="16"/>
      <c r="AP22" s="16"/>
      <c r="AQ22" s="38"/>
      <c r="AR22" s="34"/>
      <c r="AS22" s="16"/>
      <c r="AT22" s="16"/>
      <c r="AU22" s="16"/>
      <c r="AV22" s="26"/>
      <c r="AW22" s="16"/>
      <c r="AX22" s="16"/>
      <c r="AY22" s="21"/>
      <c r="AZ22" s="26"/>
      <c r="BA22" s="16"/>
      <c r="BB22" s="16"/>
      <c r="BC22" s="38"/>
      <c r="BD22" s="38"/>
      <c r="BE22" s="419">
        <v>14</v>
      </c>
    </row>
    <row r="23" spans="1:57" ht="21.2" customHeight="1" x14ac:dyDescent="0.25">
      <c r="A23" s="418">
        <v>15</v>
      </c>
      <c r="B23" s="546">
        <v>4014020017</v>
      </c>
      <c r="C23" s="555" t="s">
        <v>667</v>
      </c>
      <c r="D23" s="304"/>
      <c r="E23" s="26"/>
      <c r="F23" s="26"/>
      <c r="G23" s="16"/>
      <c r="H23" s="16"/>
      <c r="I23" s="16"/>
      <c r="J23" s="16"/>
      <c r="K23" s="21"/>
      <c r="L23" s="26"/>
      <c r="M23" s="26"/>
      <c r="N23" s="26"/>
      <c r="O23" s="16"/>
      <c r="P23" s="16"/>
      <c r="Q23" s="16"/>
      <c r="R23" s="16"/>
      <c r="S23" s="16"/>
      <c r="T23" s="34"/>
      <c r="U23" s="26"/>
      <c r="V23" s="26"/>
      <c r="W23" s="16"/>
      <c r="X23" s="16"/>
      <c r="Y23" s="16"/>
      <c r="Z23" s="16"/>
      <c r="AA23" s="21"/>
      <c r="AB23" s="26"/>
      <c r="AC23" s="26"/>
      <c r="AD23" s="26"/>
      <c r="AE23" s="16"/>
      <c r="AF23" s="16"/>
      <c r="AG23" s="16"/>
      <c r="AH23" s="16"/>
      <c r="AI23" s="16"/>
      <c r="AJ23" s="34"/>
      <c r="AK23" s="26"/>
      <c r="AL23" s="26"/>
      <c r="AM23" s="16"/>
      <c r="AN23" s="16"/>
      <c r="AO23" s="16"/>
      <c r="AP23" s="16"/>
      <c r="AQ23" s="38"/>
      <c r="AR23" s="34"/>
      <c r="AS23" s="16"/>
      <c r="AT23" s="16"/>
      <c r="AU23" s="16"/>
      <c r="AV23" s="26"/>
      <c r="AW23" s="16"/>
      <c r="AX23" s="16"/>
      <c r="AY23" s="21"/>
      <c r="AZ23" s="26"/>
      <c r="BA23" s="16"/>
      <c r="BB23" s="16"/>
      <c r="BC23" s="38"/>
      <c r="BD23" s="38"/>
      <c r="BE23" s="419">
        <v>15</v>
      </c>
    </row>
    <row r="24" spans="1:57" ht="21.2" customHeight="1" x14ac:dyDescent="0.25">
      <c r="A24" s="420">
        <v>16</v>
      </c>
      <c r="B24" s="546"/>
      <c r="C24" s="555"/>
      <c r="D24" s="438"/>
      <c r="E24" s="230"/>
      <c r="F24" s="230"/>
      <c r="G24" s="231"/>
      <c r="H24" s="231"/>
      <c r="I24" s="231"/>
      <c r="J24" s="231"/>
      <c r="K24" s="232"/>
      <c r="L24" s="230"/>
      <c r="M24" s="230"/>
      <c r="N24" s="230"/>
      <c r="O24" s="231"/>
      <c r="P24" s="231"/>
      <c r="Q24" s="231"/>
      <c r="R24" s="231"/>
      <c r="S24" s="231"/>
      <c r="T24" s="229"/>
      <c r="U24" s="230"/>
      <c r="V24" s="230"/>
      <c r="W24" s="231"/>
      <c r="X24" s="231"/>
      <c r="Y24" s="231"/>
      <c r="Z24" s="231"/>
      <c r="AA24" s="232"/>
      <c r="AB24" s="230"/>
      <c r="AC24" s="230"/>
      <c r="AD24" s="230"/>
      <c r="AE24" s="231"/>
      <c r="AF24" s="231"/>
      <c r="AG24" s="231"/>
      <c r="AH24" s="231"/>
      <c r="AI24" s="231"/>
      <c r="AJ24" s="229"/>
      <c r="AK24" s="230"/>
      <c r="AL24" s="230"/>
      <c r="AM24" s="231"/>
      <c r="AN24" s="231"/>
      <c r="AO24" s="231"/>
      <c r="AP24" s="231"/>
      <c r="AQ24" s="233"/>
      <c r="AR24" s="229"/>
      <c r="AS24" s="231"/>
      <c r="AT24" s="231"/>
      <c r="AU24" s="231"/>
      <c r="AV24" s="230"/>
      <c r="AW24" s="231"/>
      <c r="AX24" s="231"/>
      <c r="AY24" s="232"/>
      <c r="AZ24" s="230"/>
      <c r="BA24" s="231"/>
      <c r="BB24" s="231"/>
      <c r="BC24" s="233"/>
      <c r="BD24" s="233"/>
      <c r="BE24" s="421">
        <v>16</v>
      </c>
    </row>
    <row r="25" spans="1:57" ht="21.2" customHeight="1" x14ac:dyDescent="0.25">
      <c r="A25" s="418">
        <v>17</v>
      </c>
      <c r="B25" s="576"/>
      <c r="C25" s="577"/>
      <c r="D25" s="304"/>
      <c r="E25" s="26"/>
      <c r="F25" s="26"/>
      <c r="G25" s="16"/>
      <c r="H25" s="16"/>
      <c r="I25" s="16"/>
      <c r="J25" s="16"/>
      <c r="K25" s="21"/>
      <c r="L25" s="26"/>
      <c r="M25" s="26"/>
      <c r="N25" s="26"/>
      <c r="O25" s="16"/>
      <c r="P25" s="16"/>
      <c r="Q25" s="16"/>
      <c r="R25" s="16"/>
      <c r="S25" s="16"/>
      <c r="T25" s="34"/>
      <c r="U25" s="26"/>
      <c r="V25" s="26"/>
      <c r="W25" s="16"/>
      <c r="X25" s="16"/>
      <c r="Y25" s="16"/>
      <c r="Z25" s="16"/>
      <c r="AA25" s="21"/>
      <c r="AB25" s="26"/>
      <c r="AC25" s="26"/>
      <c r="AD25" s="26"/>
      <c r="AE25" s="16"/>
      <c r="AF25" s="16"/>
      <c r="AG25" s="16"/>
      <c r="AH25" s="16"/>
      <c r="AI25" s="16"/>
      <c r="AJ25" s="34"/>
      <c r="AK25" s="26"/>
      <c r="AL25" s="26"/>
      <c r="AM25" s="16"/>
      <c r="AN25" s="16"/>
      <c r="AO25" s="16"/>
      <c r="AP25" s="16"/>
      <c r="AQ25" s="38"/>
      <c r="AR25" s="34"/>
      <c r="AS25" s="16"/>
      <c r="AT25" s="16"/>
      <c r="AU25" s="16"/>
      <c r="AV25" s="26"/>
      <c r="AW25" s="16"/>
      <c r="AX25" s="16"/>
      <c r="AY25" s="21"/>
      <c r="AZ25" s="26"/>
      <c r="BA25" s="16"/>
      <c r="BB25" s="16"/>
      <c r="BC25" s="38"/>
      <c r="BD25" s="38"/>
      <c r="BE25" s="419">
        <v>17</v>
      </c>
    </row>
    <row r="26" spans="1:57" ht="21.2" customHeight="1" x14ac:dyDescent="0.25">
      <c r="A26" s="422">
        <v>18</v>
      </c>
      <c r="B26" s="576"/>
      <c r="C26" s="577"/>
      <c r="D26" s="304"/>
      <c r="E26" s="26"/>
      <c r="F26" s="26"/>
      <c r="G26" s="16"/>
      <c r="H26" s="16"/>
      <c r="I26" s="16"/>
      <c r="J26" s="16"/>
      <c r="K26" s="21"/>
      <c r="L26" s="26"/>
      <c r="M26" s="26"/>
      <c r="N26" s="26"/>
      <c r="O26" s="16"/>
      <c r="P26" s="16"/>
      <c r="Q26" s="16"/>
      <c r="R26" s="16"/>
      <c r="S26" s="16"/>
      <c r="T26" s="34"/>
      <c r="U26" s="26"/>
      <c r="V26" s="26"/>
      <c r="W26" s="16"/>
      <c r="X26" s="16"/>
      <c r="Y26" s="16"/>
      <c r="Z26" s="16"/>
      <c r="AA26" s="21"/>
      <c r="AB26" s="26"/>
      <c r="AC26" s="26"/>
      <c r="AD26" s="26"/>
      <c r="AE26" s="16"/>
      <c r="AF26" s="16"/>
      <c r="AG26" s="16"/>
      <c r="AH26" s="16"/>
      <c r="AI26" s="16"/>
      <c r="AJ26" s="34"/>
      <c r="AK26" s="26"/>
      <c r="AL26" s="26"/>
      <c r="AM26" s="16"/>
      <c r="AN26" s="16"/>
      <c r="AO26" s="16"/>
      <c r="AP26" s="16"/>
      <c r="AQ26" s="38"/>
      <c r="AR26" s="34"/>
      <c r="AS26" s="16"/>
      <c r="AT26" s="16"/>
      <c r="AU26" s="16"/>
      <c r="AV26" s="26"/>
      <c r="AW26" s="16"/>
      <c r="AX26" s="16"/>
      <c r="AY26" s="21"/>
      <c r="AZ26" s="26"/>
      <c r="BA26" s="16"/>
      <c r="BB26" s="16"/>
      <c r="BC26" s="38"/>
      <c r="BD26" s="38"/>
      <c r="BE26" s="419">
        <v>18</v>
      </c>
    </row>
    <row r="27" spans="1:57" ht="21.2" customHeight="1" x14ac:dyDescent="0.25">
      <c r="A27" s="418">
        <v>19</v>
      </c>
      <c r="B27" s="546"/>
      <c r="C27" s="555"/>
      <c r="D27" s="304"/>
      <c r="E27" s="26"/>
      <c r="F27" s="26"/>
      <c r="G27" s="16"/>
      <c r="H27" s="16"/>
      <c r="I27" s="16"/>
      <c r="J27" s="16"/>
      <c r="K27" s="21"/>
      <c r="L27" s="26"/>
      <c r="M27" s="26"/>
      <c r="N27" s="26"/>
      <c r="O27" s="16"/>
      <c r="P27" s="16"/>
      <c r="Q27" s="16"/>
      <c r="R27" s="16"/>
      <c r="S27" s="16"/>
      <c r="T27" s="34"/>
      <c r="U27" s="26"/>
      <c r="V27" s="26"/>
      <c r="W27" s="16"/>
      <c r="X27" s="16"/>
      <c r="Y27" s="16"/>
      <c r="Z27" s="16"/>
      <c r="AA27" s="21"/>
      <c r="AB27" s="26"/>
      <c r="AC27" s="26"/>
      <c r="AD27" s="26"/>
      <c r="AE27" s="16"/>
      <c r="AF27" s="16"/>
      <c r="AG27" s="16"/>
      <c r="AH27" s="16"/>
      <c r="AI27" s="16"/>
      <c r="AJ27" s="34"/>
      <c r="AK27" s="26"/>
      <c r="AL27" s="26"/>
      <c r="AM27" s="16"/>
      <c r="AN27" s="16"/>
      <c r="AO27" s="16"/>
      <c r="AP27" s="16"/>
      <c r="AQ27" s="38"/>
      <c r="AR27" s="34"/>
      <c r="AS27" s="16"/>
      <c r="AT27" s="16"/>
      <c r="AU27" s="16"/>
      <c r="AV27" s="26"/>
      <c r="AW27" s="16"/>
      <c r="AX27" s="16"/>
      <c r="AY27" s="21"/>
      <c r="AZ27" s="26"/>
      <c r="BA27" s="16"/>
      <c r="BB27" s="16"/>
      <c r="BC27" s="38"/>
      <c r="BD27" s="38"/>
      <c r="BE27" s="419">
        <v>19</v>
      </c>
    </row>
    <row r="28" spans="1:57" ht="21.2" customHeight="1" x14ac:dyDescent="0.25">
      <c r="A28" s="418">
        <v>20</v>
      </c>
      <c r="B28" s="546"/>
      <c r="C28" s="555"/>
      <c r="D28" s="304"/>
      <c r="E28" s="26"/>
      <c r="F28" s="26"/>
      <c r="G28" s="16"/>
      <c r="H28" s="16"/>
      <c r="I28" s="16"/>
      <c r="J28" s="16"/>
      <c r="K28" s="21"/>
      <c r="L28" s="26"/>
      <c r="M28" s="26"/>
      <c r="N28" s="26"/>
      <c r="O28" s="16"/>
      <c r="P28" s="16"/>
      <c r="Q28" s="16"/>
      <c r="R28" s="16"/>
      <c r="S28" s="16"/>
      <c r="T28" s="34"/>
      <c r="U28" s="26"/>
      <c r="V28" s="26"/>
      <c r="W28" s="16"/>
      <c r="X28" s="16"/>
      <c r="Y28" s="16"/>
      <c r="Z28" s="16"/>
      <c r="AA28" s="21"/>
      <c r="AB28" s="26"/>
      <c r="AC28" s="26"/>
      <c r="AD28" s="26"/>
      <c r="AE28" s="16"/>
      <c r="AF28" s="16"/>
      <c r="AG28" s="16"/>
      <c r="AH28" s="16"/>
      <c r="AI28" s="16"/>
      <c r="AJ28" s="34"/>
      <c r="AK28" s="26"/>
      <c r="AL28" s="26"/>
      <c r="AM28" s="16"/>
      <c r="AN28" s="16"/>
      <c r="AO28" s="16"/>
      <c r="AP28" s="16"/>
      <c r="AQ28" s="38"/>
      <c r="AR28" s="34"/>
      <c r="AS28" s="16"/>
      <c r="AT28" s="16"/>
      <c r="AU28" s="16"/>
      <c r="AV28" s="26"/>
      <c r="AW28" s="16"/>
      <c r="AX28" s="16"/>
      <c r="AY28" s="21"/>
      <c r="AZ28" s="26"/>
      <c r="BA28" s="16"/>
      <c r="BB28" s="16"/>
      <c r="BC28" s="38"/>
      <c r="BD28" s="38"/>
      <c r="BE28" s="419">
        <v>20</v>
      </c>
    </row>
    <row r="29" spans="1:57" ht="21.2" customHeight="1" x14ac:dyDescent="0.2">
      <c r="A29" s="418">
        <v>21</v>
      </c>
      <c r="B29" s="546"/>
      <c r="C29" s="555"/>
      <c r="D29" s="34"/>
      <c r="E29" s="26"/>
      <c r="F29" s="26"/>
      <c r="G29" s="16"/>
      <c r="H29" s="16"/>
      <c r="I29" s="16"/>
      <c r="J29" s="16"/>
      <c r="K29" s="21"/>
      <c r="L29" s="26"/>
      <c r="M29" s="26"/>
      <c r="N29" s="26"/>
      <c r="O29" s="16"/>
      <c r="P29" s="16"/>
      <c r="Q29" s="16"/>
      <c r="R29" s="16"/>
      <c r="S29" s="16"/>
      <c r="T29" s="34"/>
      <c r="U29" s="26"/>
      <c r="V29" s="26"/>
      <c r="W29" s="16"/>
      <c r="X29" s="16"/>
      <c r="Y29" s="16"/>
      <c r="Z29" s="16"/>
      <c r="AA29" s="21"/>
      <c r="AB29" s="26"/>
      <c r="AC29" s="26"/>
      <c r="AD29" s="26"/>
      <c r="AE29" s="16"/>
      <c r="AF29" s="16"/>
      <c r="AG29" s="16"/>
      <c r="AH29" s="16"/>
      <c r="AI29" s="16"/>
      <c r="AJ29" s="34"/>
      <c r="AK29" s="26"/>
      <c r="AL29" s="26"/>
      <c r="AM29" s="16"/>
      <c r="AN29" s="16"/>
      <c r="AO29" s="16"/>
      <c r="AP29" s="16"/>
      <c r="AQ29" s="38"/>
      <c r="AR29" s="34"/>
      <c r="AS29" s="16"/>
      <c r="AT29" s="16"/>
      <c r="AU29" s="16"/>
      <c r="AV29" s="26"/>
      <c r="AW29" s="16"/>
      <c r="AX29" s="16"/>
      <c r="AY29" s="21"/>
      <c r="AZ29" s="26"/>
      <c r="BA29" s="16"/>
      <c r="BB29" s="16"/>
      <c r="BC29" s="38"/>
      <c r="BD29" s="38"/>
      <c r="BE29" s="419">
        <v>21</v>
      </c>
    </row>
    <row r="30" spans="1:57" ht="21.2" customHeight="1" x14ac:dyDescent="0.2">
      <c r="A30" s="422">
        <v>22</v>
      </c>
      <c r="B30" s="539"/>
      <c r="C30" s="552"/>
      <c r="D30" s="34"/>
      <c r="E30" s="26"/>
      <c r="F30" s="26"/>
      <c r="G30" s="16"/>
      <c r="H30" s="16"/>
      <c r="I30" s="16"/>
      <c r="J30" s="16"/>
      <c r="K30" s="21"/>
      <c r="L30" s="26"/>
      <c r="M30" s="26"/>
      <c r="N30" s="26"/>
      <c r="O30" s="16"/>
      <c r="P30" s="16"/>
      <c r="Q30" s="16"/>
      <c r="R30" s="16"/>
      <c r="S30" s="16"/>
      <c r="T30" s="34"/>
      <c r="U30" s="26"/>
      <c r="V30" s="26"/>
      <c r="W30" s="16"/>
      <c r="X30" s="16"/>
      <c r="Y30" s="16"/>
      <c r="Z30" s="16"/>
      <c r="AA30" s="21"/>
      <c r="AB30" s="26"/>
      <c r="AC30" s="26"/>
      <c r="AD30" s="26"/>
      <c r="AE30" s="16"/>
      <c r="AF30" s="16"/>
      <c r="AG30" s="16"/>
      <c r="AH30" s="16"/>
      <c r="AI30" s="16"/>
      <c r="AJ30" s="34"/>
      <c r="AK30" s="26"/>
      <c r="AL30" s="26"/>
      <c r="AM30" s="16"/>
      <c r="AN30" s="16"/>
      <c r="AO30" s="16"/>
      <c r="AP30" s="16"/>
      <c r="AQ30" s="38"/>
      <c r="AR30" s="34"/>
      <c r="AS30" s="16"/>
      <c r="AT30" s="16"/>
      <c r="AU30" s="16"/>
      <c r="AV30" s="26"/>
      <c r="AW30" s="16"/>
      <c r="AX30" s="16"/>
      <c r="AY30" s="21"/>
      <c r="AZ30" s="26"/>
      <c r="BA30" s="16"/>
      <c r="BB30" s="16"/>
      <c r="BC30" s="38"/>
      <c r="BD30" s="38"/>
      <c r="BE30" s="419">
        <v>22</v>
      </c>
    </row>
    <row r="31" spans="1:57" ht="21.2" customHeight="1" x14ac:dyDescent="0.2">
      <c r="A31" s="422">
        <v>23</v>
      </c>
      <c r="B31" s="539"/>
      <c r="C31" s="552"/>
      <c r="D31" s="34"/>
      <c r="E31" s="26"/>
      <c r="F31" s="26"/>
      <c r="G31" s="16"/>
      <c r="H31" s="16"/>
      <c r="I31" s="16"/>
      <c r="J31" s="16"/>
      <c r="K31" s="21"/>
      <c r="L31" s="26"/>
      <c r="M31" s="26"/>
      <c r="N31" s="26"/>
      <c r="O31" s="16"/>
      <c r="P31" s="16"/>
      <c r="Q31" s="16"/>
      <c r="R31" s="16"/>
      <c r="S31" s="16"/>
      <c r="T31" s="34"/>
      <c r="U31" s="26"/>
      <c r="V31" s="26"/>
      <c r="W31" s="16"/>
      <c r="X31" s="16"/>
      <c r="Y31" s="16"/>
      <c r="Z31" s="16"/>
      <c r="AA31" s="21"/>
      <c r="AB31" s="26"/>
      <c r="AC31" s="26"/>
      <c r="AD31" s="26"/>
      <c r="AE31" s="16"/>
      <c r="AF31" s="16"/>
      <c r="AG31" s="16"/>
      <c r="AH31" s="16"/>
      <c r="AI31" s="16"/>
      <c r="AJ31" s="34"/>
      <c r="AK31" s="26"/>
      <c r="AL31" s="26"/>
      <c r="AM31" s="16"/>
      <c r="AN31" s="16"/>
      <c r="AO31" s="16"/>
      <c r="AP31" s="16"/>
      <c r="AQ31" s="38"/>
      <c r="AR31" s="34"/>
      <c r="AS31" s="16"/>
      <c r="AT31" s="16"/>
      <c r="AU31" s="16"/>
      <c r="AV31" s="26"/>
      <c r="AW31" s="16"/>
      <c r="AX31" s="16"/>
      <c r="AY31" s="21"/>
      <c r="AZ31" s="26"/>
      <c r="BA31" s="16"/>
      <c r="BB31" s="16"/>
      <c r="BC31" s="38"/>
      <c r="BD31" s="38"/>
      <c r="BE31" s="419">
        <v>23</v>
      </c>
    </row>
    <row r="32" spans="1:57" ht="21.2" customHeight="1" x14ac:dyDescent="0.2">
      <c r="A32" s="422">
        <v>24</v>
      </c>
      <c r="B32" s="542"/>
      <c r="C32" s="549"/>
      <c r="D32" s="34"/>
      <c r="E32" s="26"/>
      <c r="F32" s="26"/>
      <c r="G32" s="16"/>
      <c r="H32" s="16"/>
      <c r="I32" s="16"/>
      <c r="J32" s="16"/>
      <c r="K32" s="21"/>
      <c r="L32" s="26"/>
      <c r="M32" s="26"/>
      <c r="N32" s="26"/>
      <c r="O32" s="16"/>
      <c r="P32" s="16"/>
      <c r="Q32" s="16"/>
      <c r="R32" s="16"/>
      <c r="S32" s="16"/>
      <c r="T32" s="34"/>
      <c r="U32" s="26"/>
      <c r="V32" s="26"/>
      <c r="W32" s="16"/>
      <c r="X32" s="16"/>
      <c r="Y32" s="16"/>
      <c r="Z32" s="16"/>
      <c r="AA32" s="21"/>
      <c r="AB32" s="26"/>
      <c r="AC32" s="26"/>
      <c r="AD32" s="26"/>
      <c r="AE32" s="16"/>
      <c r="AF32" s="16"/>
      <c r="AG32" s="16"/>
      <c r="AH32" s="16"/>
      <c r="AI32" s="16"/>
      <c r="AJ32" s="34"/>
      <c r="AK32" s="26"/>
      <c r="AL32" s="26"/>
      <c r="AM32" s="16"/>
      <c r="AN32" s="16"/>
      <c r="AO32" s="16"/>
      <c r="AP32" s="16"/>
      <c r="AQ32" s="38"/>
      <c r="AR32" s="34"/>
      <c r="AS32" s="16"/>
      <c r="AT32" s="16"/>
      <c r="AU32" s="16"/>
      <c r="AV32" s="26"/>
      <c r="AW32" s="16"/>
      <c r="AX32" s="16"/>
      <c r="AY32" s="21"/>
      <c r="AZ32" s="26"/>
      <c r="BA32" s="16"/>
      <c r="BB32" s="16"/>
      <c r="BC32" s="38"/>
      <c r="BD32" s="38"/>
      <c r="BE32" s="419">
        <v>24</v>
      </c>
    </row>
    <row r="33" spans="1:57" ht="21.2" customHeight="1" x14ac:dyDescent="0.2">
      <c r="A33" s="422">
        <v>25</v>
      </c>
      <c r="B33" s="547"/>
      <c r="C33" s="550"/>
      <c r="D33" s="35"/>
      <c r="E33" s="29"/>
      <c r="F33" s="29"/>
      <c r="G33" s="30"/>
      <c r="H33" s="30"/>
      <c r="I33" s="16"/>
      <c r="J33" s="16"/>
      <c r="K33" s="21"/>
      <c r="L33" s="26"/>
      <c r="M33" s="26"/>
      <c r="N33" s="26"/>
      <c r="O33" s="16"/>
      <c r="P33" s="16"/>
      <c r="Q33" s="16"/>
      <c r="R33" s="16"/>
      <c r="S33" s="16"/>
      <c r="T33" s="34"/>
      <c r="U33" s="26"/>
      <c r="V33" s="26"/>
      <c r="W33" s="16"/>
      <c r="X33" s="16"/>
      <c r="Y33" s="16"/>
      <c r="Z33" s="16"/>
      <c r="AA33" s="21"/>
      <c r="AB33" s="26"/>
      <c r="AC33" s="26"/>
      <c r="AD33" s="26"/>
      <c r="AE33" s="16"/>
      <c r="AF33" s="16"/>
      <c r="AG33" s="16"/>
      <c r="AH33" s="16"/>
      <c r="AI33" s="16"/>
      <c r="AJ33" s="34"/>
      <c r="AK33" s="26"/>
      <c r="AL33" s="26"/>
      <c r="AM33" s="16"/>
      <c r="AN33" s="16"/>
      <c r="AO33" s="16"/>
      <c r="AP33" s="16"/>
      <c r="AQ33" s="38"/>
      <c r="AR33" s="34"/>
      <c r="AS33" s="16"/>
      <c r="AT33" s="16"/>
      <c r="AU33" s="16"/>
      <c r="AV33" s="26"/>
      <c r="AW33" s="16"/>
      <c r="AX33" s="16"/>
      <c r="AY33" s="21"/>
      <c r="AZ33" s="26"/>
      <c r="BA33" s="16"/>
      <c r="BB33" s="16"/>
      <c r="BC33" s="38"/>
      <c r="BD33" s="38"/>
      <c r="BE33" s="419">
        <v>25</v>
      </c>
    </row>
    <row r="34" spans="1:57" ht="21.2" customHeight="1" x14ac:dyDescent="0.2">
      <c r="A34" s="422">
        <v>26</v>
      </c>
      <c r="B34" s="547"/>
      <c r="C34" s="548"/>
      <c r="D34" s="35"/>
      <c r="E34" s="29"/>
      <c r="F34" s="29"/>
      <c r="G34" s="30"/>
      <c r="H34" s="30"/>
      <c r="I34" s="30"/>
      <c r="J34" s="16"/>
      <c r="K34" s="21"/>
      <c r="L34" s="26"/>
      <c r="M34" s="26"/>
      <c r="N34" s="26"/>
      <c r="O34" s="16"/>
      <c r="P34" s="16"/>
      <c r="Q34" s="16"/>
      <c r="R34" s="16"/>
      <c r="S34" s="16"/>
      <c r="T34" s="34"/>
      <c r="U34" s="26"/>
      <c r="V34" s="26"/>
      <c r="W34" s="16"/>
      <c r="X34" s="16"/>
      <c r="Y34" s="16"/>
      <c r="Z34" s="16"/>
      <c r="AA34" s="21"/>
      <c r="AB34" s="26"/>
      <c r="AC34" s="26"/>
      <c r="AD34" s="26"/>
      <c r="AE34" s="16"/>
      <c r="AF34" s="16"/>
      <c r="AG34" s="16"/>
      <c r="AH34" s="16"/>
      <c r="AI34" s="16"/>
      <c r="AJ34" s="34"/>
      <c r="AK34" s="26"/>
      <c r="AL34" s="26"/>
      <c r="AM34" s="16"/>
      <c r="AN34" s="16"/>
      <c r="AO34" s="16"/>
      <c r="AP34" s="16"/>
      <c r="AQ34" s="38"/>
      <c r="AR34" s="34"/>
      <c r="AS34" s="16"/>
      <c r="AT34" s="16"/>
      <c r="AU34" s="16"/>
      <c r="AV34" s="26"/>
      <c r="AW34" s="16"/>
      <c r="AX34" s="16"/>
      <c r="AY34" s="21"/>
      <c r="AZ34" s="26"/>
      <c r="BA34" s="16"/>
      <c r="BB34" s="16"/>
      <c r="BC34" s="38"/>
      <c r="BD34" s="38"/>
      <c r="BE34" s="419"/>
    </row>
    <row r="35" spans="1:57" ht="21.2" customHeight="1" x14ac:dyDescent="0.2">
      <c r="A35" s="422">
        <v>27</v>
      </c>
      <c r="B35" s="547"/>
      <c r="C35" s="548"/>
      <c r="D35" s="35"/>
      <c r="E35" s="29"/>
      <c r="F35" s="29"/>
      <c r="G35" s="30"/>
      <c r="H35" s="30"/>
      <c r="I35" s="30"/>
      <c r="J35" s="16"/>
      <c r="K35" s="21"/>
      <c r="L35" s="26"/>
      <c r="M35" s="26"/>
      <c r="N35" s="26"/>
      <c r="O35" s="16"/>
      <c r="P35" s="16"/>
      <c r="Q35" s="16"/>
      <c r="R35" s="16"/>
      <c r="S35" s="16"/>
      <c r="T35" s="34"/>
      <c r="U35" s="26"/>
      <c r="V35" s="26"/>
      <c r="W35" s="16"/>
      <c r="X35" s="16"/>
      <c r="Y35" s="16"/>
      <c r="Z35" s="16"/>
      <c r="AA35" s="21"/>
      <c r="AB35" s="26"/>
      <c r="AC35" s="26"/>
      <c r="AD35" s="26"/>
      <c r="AE35" s="16"/>
      <c r="AF35" s="16"/>
      <c r="AG35" s="16"/>
      <c r="AH35" s="16"/>
      <c r="AI35" s="16"/>
      <c r="AJ35" s="34"/>
      <c r="AK35" s="26"/>
      <c r="AL35" s="26"/>
      <c r="AM35" s="16"/>
      <c r="AN35" s="16"/>
      <c r="AO35" s="16"/>
      <c r="AP35" s="16"/>
      <c r="AQ35" s="38"/>
      <c r="AR35" s="34"/>
      <c r="AS35" s="16"/>
      <c r="AT35" s="16"/>
      <c r="AU35" s="16"/>
      <c r="AV35" s="26"/>
      <c r="AW35" s="16"/>
      <c r="AX35" s="16"/>
      <c r="AY35" s="21"/>
      <c r="AZ35" s="26"/>
      <c r="BA35" s="16"/>
      <c r="BB35" s="16"/>
      <c r="BC35" s="38"/>
      <c r="BD35" s="38"/>
      <c r="BE35" s="419"/>
    </row>
    <row r="36" spans="1:57" ht="21.2" customHeight="1" x14ac:dyDescent="0.2">
      <c r="A36" s="422">
        <v>28</v>
      </c>
      <c r="B36" s="543"/>
      <c r="C36" s="544"/>
      <c r="D36" s="35"/>
      <c r="E36" s="29"/>
      <c r="F36" s="29"/>
      <c r="G36" s="30"/>
      <c r="H36" s="30"/>
      <c r="I36" s="30"/>
      <c r="J36" s="16"/>
      <c r="K36" s="21"/>
      <c r="L36" s="26"/>
      <c r="M36" s="26"/>
      <c r="N36" s="26"/>
      <c r="O36" s="16"/>
      <c r="P36" s="16"/>
      <c r="Q36" s="16"/>
      <c r="R36" s="16"/>
      <c r="S36" s="16"/>
      <c r="T36" s="34"/>
      <c r="U36" s="26"/>
      <c r="V36" s="26"/>
      <c r="W36" s="16"/>
      <c r="X36" s="16"/>
      <c r="Y36" s="16"/>
      <c r="Z36" s="16"/>
      <c r="AA36" s="21"/>
      <c r="AB36" s="26"/>
      <c r="AC36" s="26"/>
      <c r="AD36" s="26"/>
      <c r="AE36" s="16"/>
      <c r="AF36" s="16"/>
      <c r="AG36" s="16"/>
      <c r="AH36" s="16"/>
      <c r="AI36" s="16"/>
      <c r="AJ36" s="34"/>
      <c r="AK36" s="26"/>
      <c r="AL36" s="26"/>
      <c r="AM36" s="16"/>
      <c r="AN36" s="16"/>
      <c r="AO36" s="16"/>
      <c r="AP36" s="16"/>
      <c r="AQ36" s="38"/>
      <c r="AR36" s="34"/>
      <c r="AS36" s="16"/>
      <c r="AT36" s="16"/>
      <c r="AU36" s="16"/>
      <c r="AV36" s="26"/>
      <c r="AW36" s="16"/>
      <c r="AX36" s="16"/>
      <c r="AY36" s="21"/>
      <c r="AZ36" s="26"/>
      <c r="BA36" s="16"/>
      <c r="BB36" s="16"/>
      <c r="BC36" s="38"/>
      <c r="BD36" s="38"/>
      <c r="BE36" s="419"/>
    </row>
    <row r="37" spans="1:57" ht="21.2" customHeight="1" x14ac:dyDescent="0.2">
      <c r="A37" s="422">
        <v>29</v>
      </c>
      <c r="B37" s="543"/>
      <c r="C37" s="544"/>
      <c r="D37" s="35"/>
      <c r="E37" s="29"/>
      <c r="F37" s="29"/>
      <c r="G37" s="30"/>
      <c r="H37" s="30"/>
      <c r="I37" s="30"/>
      <c r="J37" s="16"/>
      <c r="K37" s="21"/>
      <c r="L37" s="26"/>
      <c r="M37" s="26"/>
      <c r="N37" s="26"/>
      <c r="O37" s="16"/>
      <c r="P37" s="16"/>
      <c r="Q37" s="16"/>
      <c r="R37" s="16"/>
      <c r="S37" s="16"/>
      <c r="T37" s="34"/>
      <c r="U37" s="26"/>
      <c r="V37" s="26"/>
      <c r="W37" s="16"/>
      <c r="X37" s="16"/>
      <c r="Y37" s="16"/>
      <c r="Z37" s="16"/>
      <c r="AA37" s="21"/>
      <c r="AB37" s="26"/>
      <c r="AC37" s="26"/>
      <c r="AD37" s="26"/>
      <c r="AE37" s="16"/>
      <c r="AF37" s="16"/>
      <c r="AG37" s="16"/>
      <c r="AH37" s="16"/>
      <c r="AI37" s="16"/>
      <c r="AJ37" s="34"/>
      <c r="AK37" s="26"/>
      <c r="AL37" s="26"/>
      <c r="AM37" s="16"/>
      <c r="AN37" s="16"/>
      <c r="AO37" s="16"/>
      <c r="AP37" s="16"/>
      <c r="AQ37" s="38"/>
      <c r="AR37" s="34"/>
      <c r="AS37" s="16"/>
      <c r="AT37" s="16"/>
      <c r="AU37" s="16"/>
      <c r="AV37" s="26"/>
      <c r="AW37" s="16"/>
      <c r="AX37" s="16"/>
      <c r="AY37" s="21"/>
      <c r="AZ37" s="26"/>
      <c r="BA37" s="16"/>
      <c r="BB37" s="16"/>
      <c r="BC37" s="38"/>
      <c r="BD37" s="38"/>
      <c r="BE37" s="419"/>
    </row>
    <row r="38" spans="1:57" ht="21.2" customHeight="1" thickBot="1" x14ac:dyDescent="0.25">
      <c r="A38" s="422">
        <v>30</v>
      </c>
      <c r="B38" s="537"/>
      <c r="C38" s="532"/>
      <c r="D38" s="36"/>
      <c r="E38" s="27"/>
      <c r="F38" s="27"/>
      <c r="G38" s="23"/>
      <c r="H38" s="23"/>
      <c r="I38" s="23"/>
      <c r="J38" s="16"/>
      <c r="K38" s="21"/>
      <c r="L38" s="26"/>
      <c r="M38" s="26"/>
      <c r="N38" s="26"/>
      <c r="O38" s="16"/>
      <c r="P38" s="16"/>
      <c r="Q38" s="16"/>
      <c r="R38" s="16"/>
      <c r="S38" s="16"/>
      <c r="T38" s="34"/>
      <c r="U38" s="26"/>
      <c r="V38" s="26"/>
      <c r="W38" s="16"/>
      <c r="X38" s="16"/>
      <c r="Y38" s="16"/>
      <c r="Z38" s="16"/>
      <c r="AA38" s="21"/>
      <c r="AB38" s="26"/>
      <c r="AC38" s="26"/>
      <c r="AD38" s="26"/>
      <c r="AE38" s="16"/>
      <c r="AF38" s="16"/>
      <c r="AG38" s="16"/>
      <c r="AH38" s="16"/>
      <c r="AI38" s="16"/>
      <c r="AJ38" s="34"/>
      <c r="AK38" s="26"/>
      <c r="AL38" s="26"/>
      <c r="AM38" s="16"/>
      <c r="AN38" s="16"/>
      <c r="AO38" s="16"/>
      <c r="AP38" s="16"/>
      <c r="AQ38" s="38"/>
      <c r="AR38" s="34"/>
      <c r="AS38" s="16"/>
      <c r="AT38" s="16"/>
      <c r="AU38" s="16"/>
      <c r="AV38" s="26"/>
      <c r="AW38" s="16"/>
      <c r="AX38" s="16"/>
      <c r="AY38" s="21"/>
      <c r="AZ38" s="26"/>
      <c r="BA38" s="16"/>
      <c r="BB38" s="16"/>
      <c r="BC38" s="38"/>
      <c r="BD38" s="38"/>
      <c r="BE38" s="419">
        <v>26</v>
      </c>
    </row>
    <row r="39" spans="1:57" ht="17.100000000000001" customHeight="1" thickTop="1" x14ac:dyDescent="0.2">
      <c r="A39" s="423"/>
      <c r="B39" s="95"/>
      <c r="C39" s="371"/>
      <c r="D39" s="13"/>
      <c r="E39" s="52"/>
      <c r="F39" s="5"/>
      <c r="G39" s="52"/>
      <c r="H39" s="52"/>
      <c r="I39" s="52"/>
      <c r="J39" s="51"/>
      <c r="K39" s="51"/>
      <c r="L39" s="55"/>
      <c r="M39" s="71"/>
      <c r="N39" s="71"/>
      <c r="O39" s="51"/>
      <c r="P39" s="51"/>
      <c r="Q39" s="51"/>
      <c r="R39" s="51"/>
      <c r="S39" s="51"/>
      <c r="T39" s="55"/>
      <c r="U39" s="71"/>
      <c r="V39" s="71"/>
      <c r="W39" s="51"/>
      <c r="X39" s="51"/>
      <c r="Y39" s="51"/>
      <c r="Z39" s="51"/>
      <c r="AA39" s="51"/>
      <c r="AB39" s="55"/>
      <c r="AC39" s="71"/>
      <c r="AD39" s="71"/>
      <c r="AE39" s="51"/>
      <c r="AF39" s="51"/>
      <c r="AG39" s="51"/>
      <c r="AH39" s="51"/>
      <c r="AI39" s="51"/>
      <c r="AJ39" s="55"/>
      <c r="AK39" s="71"/>
      <c r="AL39" s="71"/>
      <c r="AM39" s="51"/>
      <c r="AN39" s="51"/>
      <c r="AO39" s="51"/>
      <c r="AP39" s="51"/>
      <c r="AQ39" s="70"/>
      <c r="AR39" s="55"/>
      <c r="AS39" s="51"/>
      <c r="AT39" s="51"/>
      <c r="AU39" s="51"/>
      <c r="AV39" s="71"/>
      <c r="AW39" s="51"/>
      <c r="AX39" s="51"/>
      <c r="AY39" s="53"/>
      <c r="AZ39" s="55"/>
      <c r="BA39" s="51"/>
      <c r="BB39" s="51"/>
      <c r="BC39" s="70"/>
      <c r="BD39" s="53"/>
      <c r="BE39" s="424"/>
    </row>
    <row r="40" spans="1:57" ht="17.100000000000001" customHeight="1" x14ac:dyDescent="0.25">
      <c r="A40" s="1449" t="s">
        <v>63</v>
      </c>
      <c r="B40" s="1450"/>
      <c r="C40" s="1451"/>
      <c r="D40" s="5"/>
      <c r="E40" s="52"/>
      <c r="F40" s="5"/>
      <c r="G40" s="52"/>
      <c r="H40" s="52"/>
      <c r="I40" s="52"/>
      <c r="J40" s="52"/>
      <c r="K40" s="52"/>
      <c r="L40" s="56"/>
      <c r="M40" s="72"/>
      <c r="N40" s="72"/>
      <c r="O40" s="52"/>
      <c r="P40" s="52"/>
      <c r="Q40" s="52"/>
      <c r="R40" s="52"/>
      <c r="S40" s="52"/>
      <c r="T40" s="56"/>
      <c r="U40" s="72"/>
      <c r="V40" s="72"/>
      <c r="W40" s="52"/>
      <c r="X40" s="52"/>
      <c r="Y40" s="52"/>
      <c r="Z40" s="52"/>
      <c r="AA40" s="52"/>
      <c r="AB40" s="56"/>
      <c r="AC40" s="72"/>
      <c r="AD40" s="72"/>
      <c r="AE40" s="52"/>
      <c r="AF40" s="52"/>
      <c r="AG40" s="52"/>
      <c r="AH40" s="52"/>
      <c r="AI40" s="52"/>
      <c r="AJ40" s="56"/>
      <c r="AK40" s="72"/>
      <c r="AL40" s="72"/>
      <c r="AM40" s="52"/>
      <c r="AN40" s="52"/>
      <c r="AO40" s="52"/>
      <c r="AP40" s="52"/>
      <c r="AQ40" s="10"/>
      <c r="AR40" s="56"/>
      <c r="AS40" s="52"/>
      <c r="AT40" s="52"/>
      <c r="AU40" s="52"/>
      <c r="AV40" s="72"/>
      <c r="AW40" s="52"/>
      <c r="AX40" s="52"/>
      <c r="AY40" s="54"/>
      <c r="AZ40" s="56"/>
      <c r="BA40" s="52"/>
      <c r="BB40" s="52"/>
      <c r="BC40" s="10"/>
      <c r="BD40" s="54"/>
      <c r="BE40" s="425"/>
    </row>
    <row r="41" spans="1:57" ht="17.100000000000001" customHeight="1" x14ac:dyDescent="0.2">
      <c r="A41" s="426"/>
      <c r="B41" s="46"/>
      <c r="C41" s="47"/>
      <c r="D41" s="5"/>
      <c r="E41" s="52"/>
      <c r="F41" s="5"/>
      <c r="G41" s="52"/>
      <c r="H41" s="52"/>
      <c r="I41" s="52"/>
      <c r="J41" s="52"/>
      <c r="K41" s="52"/>
      <c r="L41" s="56"/>
      <c r="M41" s="72"/>
      <c r="N41" s="72"/>
      <c r="O41" s="52"/>
      <c r="P41" s="52"/>
      <c r="Q41" s="52"/>
      <c r="R41" s="52"/>
      <c r="S41" s="52"/>
      <c r="T41" s="56"/>
      <c r="U41" s="72"/>
      <c r="V41" s="72"/>
      <c r="W41" s="52"/>
      <c r="X41" s="52"/>
      <c r="Y41" s="52"/>
      <c r="Z41" s="52"/>
      <c r="AA41" s="52"/>
      <c r="AB41" s="56"/>
      <c r="AC41" s="72"/>
      <c r="AD41" s="72"/>
      <c r="AE41" s="52"/>
      <c r="AF41" s="52"/>
      <c r="AG41" s="52"/>
      <c r="AH41" s="52"/>
      <c r="AI41" s="52"/>
      <c r="AJ41" s="56"/>
      <c r="AK41" s="72"/>
      <c r="AL41" s="72"/>
      <c r="AM41" s="52"/>
      <c r="AN41" s="52"/>
      <c r="AO41" s="52"/>
      <c r="AP41" s="52"/>
      <c r="AQ41" s="10"/>
      <c r="AR41" s="56"/>
      <c r="AS41" s="52"/>
      <c r="AT41" s="52"/>
      <c r="AU41" s="52"/>
      <c r="AV41" s="72"/>
      <c r="AW41" s="52"/>
      <c r="AX41" s="52"/>
      <c r="AY41" s="54"/>
      <c r="AZ41" s="56"/>
      <c r="BA41" s="52"/>
      <c r="BB41" s="52"/>
      <c r="BC41" s="10"/>
      <c r="BD41" s="54"/>
      <c r="BE41" s="425"/>
    </row>
    <row r="42" spans="1:57" ht="17.100000000000001" customHeight="1" x14ac:dyDescent="0.2">
      <c r="A42" s="1452" t="s">
        <v>64</v>
      </c>
      <c r="B42" s="1453"/>
      <c r="C42" s="1454"/>
      <c r="D42" s="48"/>
      <c r="E42" s="30"/>
      <c r="F42" s="49"/>
      <c r="G42" s="30"/>
      <c r="H42" s="30"/>
      <c r="I42" s="30"/>
      <c r="J42" s="30"/>
      <c r="K42" s="30"/>
      <c r="L42" s="35"/>
      <c r="M42" s="29"/>
      <c r="N42" s="29"/>
      <c r="O42" s="30"/>
      <c r="P42" s="30"/>
      <c r="Q42" s="30"/>
      <c r="R42" s="30"/>
      <c r="S42" s="30"/>
      <c r="T42" s="35"/>
      <c r="U42" s="29"/>
      <c r="V42" s="29"/>
      <c r="W42" s="30"/>
      <c r="X42" s="30"/>
      <c r="Y42" s="30"/>
      <c r="Z42" s="30"/>
      <c r="AA42" s="30"/>
      <c r="AB42" s="35"/>
      <c r="AC42" s="29"/>
      <c r="AD42" s="29"/>
      <c r="AE42" s="30"/>
      <c r="AF42" s="30"/>
      <c r="AG42" s="30"/>
      <c r="AH42" s="30"/>
      <c r="AI42" s="30"/>
      <c r="AJ42" s="35"/>
      <c r="AK42" s="29"/>
      <c r="AL42" s="29"/>
      <c r="AM42" s="30"/>
      <c r="AN42" s="30"/>
      <c r="AO42" s="30"/>
      <c r="AP42" s="30"/>
      <c r="AQ42" s="39"/>
      <c r="AR42" s="35"/>
      <c r="AS42" s="30"/>
      <c r="AT42" s="30"/>
      <c r="AU42" s="30"/>
      <c r="AV42" s="29"/>
      <c r="AW42" s="30"/>
      <c r="AX42" s="30"/>
      <c r="AY42" s="31"/>
      <c r="AZ42" s="35"/>
      <c r="BA42" s="30"/>
      <c r="BB42" s="30"/>
      <c r="BC42" s="39"/>
      <c r="BD42" s="31"/>
      <c r="BE42" s="425"/>
    </row>
    <row r="43" spans="1:57" ht="17.100000000000001" customHeight="1" thickBot="1" x14ac:dyDescent="0.25">
      <c r="A43" s="1455"/>
      <c r="B43" s="1456"/>
      <c r="C43" s="1457"/>
      <c r="D43" s="372"/>
      <c r="E43" s="373"/>
      <c r="F43" s="374"/>
      <c r="G43" s="373"/>
      <c r="H43" s="373"/>
      <c r="I43" s="373"/>
      <c r="J43" s="373"/>
      <c r="K43" s="373"/>
      <c r="L43" s="375"/>
      <c r="M43" s="376"/>
      <c r="N43" s="376"/>
      <c r="O43" s="373"/>
      <c r="P43" s="373"/>
      <c r="Q43" s="373"/>
      <c r="R43" s="373"/>
      <c r="S43" s="373"/>
      <c r="T43" s="375"/>
      <c r="U43" s="376"/>
      <c r="V43" s="376"/>
      <c r="W43" s="373"/>
      <c r="X43" s="373"/>
      <c r="Y43" s="373"/>
      <c r="Z43" s="373"/>
      <c r="AA43" s="373"/>
      <c r="AB43" s="375"/>
      <c r="AC43" s="376"/>
      <c r="AD43" s="376"/>
      <c r="AE43" s="373"/>
      <c r="AF43" s="373"/>
      <c r="AG43" s="373"/>
      <c r="AH43" s="373"/>
      <c r="AI43" s="373"/>
      <c r="AJ43" s="375"/>
      <c r="AK43" s="376"/>
      <c r="AL43" s="376"/>
      <c r="AM43" s="373"/>
      <c r="AN43" s="373"/>
      <c r="AO43" s="373"/>
      <c r="AP43" s="373"/>
      <c r="AQ43" s="377"/>
      <c r="AR43" s="375"/>
      <c r="AS43" s="373"/>
      <c r="AT43" s="373"/>
      <c r="AU43" s="373"/>
      <c r="AV43" s="376"/>
      <c r="AW43" s="373"/>
      <c r="AX43" s="373"/>
      <c r="AY43" s="378"/>
      <c r="AZ43" s="56"/>
      <c r="BA43" s="52"/>
      <c r="BB43" s="52"/>
      <c r="BC43" s="10"/>
      <c r="BD43" s="54"/>
      <c r="BE43" s="425"/>
    </row>
    <row r="44" spans="1:57" ht="17.100000000000001" customHeight="1" x14ac:dyDescent="0.2">
      <c r="A44" s="1452" t="s">
        <v>262</v>
      </c>
      <c r="B44" s="1453"/>
      <c r="C44" s="1454"/>
      <c r="D44" s="1458"/>
      <c r="E44" s="1459"/>
      <c r="F44" s="1459"/>
      <c r="G44" s="1459"/>
      <c r="H44" s="1459"/>
      <c r="I44" s="1459"/>
      <c r="J44" s="1459"/>
      <c r="K44" s="1460"/>
      <c r="L44" s="1458"/>
      <c r="M44" s="1459"/>
      <c r="N44" s="1459"/>
      <c r="O44" s="1459"/>
      <c r="P44" s="1459"/>
      <c r="Q44" s="1459"/>
      <c r="R44" s="1459"/>
      <c r="S44" s="1460"/>
      <c r="T44" s="1458"/>
      <c r="U44" s="1459"/>
      <c r="V44" s="1459"/>
      <c r="W44" s="1459"/>
      <c r="X44" s="1459"/>
      <c r="Y44" s="1459"/>
      <c r="Z44" s="1459"/>
      <c r="AA44" s="1460"/>
      <c r="AB44" s="1458"/>
      <c r="AC44" s="1459"/>
      <c r="AD44" s="1459"/>
      <c r="AE44" s="1459"/>
      <c r="AF44" s="1459"/>
      <c r="AG44" s="1459"/>
      <c r="AH44" s="1459"/>
      <c r="AI44" s="1460"/>
      <c r="AJ44" s="1458"/>
      <c r="AK44" s="1459"/>
      <c r="AL44" s="1459"/>
      <c r="AM44" s="1459"/>
      <c r="AN44" s="1459"/>
      <c r="AO44" s="1459"/>
      <c r="AP44" s="1459"/>
      <c r="AQ44" s="1460"/>
      <c r="AR44" s="1458"/>
      <c r="AS44" s="1459"/>
      <c r="AT44" s="1459"/>
      <c r="AU44" s="1459"/>
      <c r="AV44" s="1459"/>
      <c r="AW44" s="1459"/>
      <c r="AX44" s="1459"/>
      <c r="AY44" s="1464"/>
      <c r="AZ44" s="72"/>
      <c r="BA44" s="52"/>
      <c r="BB44" s="52"/>
      <c r="BC44" s="10"/>
      <c r="BD44" s="54"/>
      <c r="BE44" s="425"/>
    </row>
    <row r="45" spans="1:57" ht="17.100000000000001" customHeight="1" thickBot="1" x14ac:dyDescent="0.25">
      <c r="A45" s="1455"/>
      <c r="B45" s="1456"/>
      <c r="C45" s="1457"/>
      <c r="D45" s="1461"/>
      <c r="E45" s="1462"/>
      <c r="F45" s="1462"/>
      <c r="G45" s="1462"/>
      <c r="H45" s="1462"/>
      <c r="I45" s="1462"/>
      <c r="J45" s="1462"/>
      <c r="K45" s="1463"/>
      <c r="L45" s="1461"/>
      <c r="M45" s="1462"/>
      <c r="N45" s="1462"/>
      <c r="O45" s="1462"/>
      <c r="P45" s="1462"/>
      <c r="Q45" s="1462"/>
      <c r="R45" s="1462"/>
      <c r="S45" s="1463"/>
      <c r="T45" s="1461"/>
      <c r="U45" s="1462"/>
      <c r="V45" s="1462"/>
      <c r="W45" s="1462"/>
      <c r="X45" s="1462"/>
      <c r="Y45" s="1462"/>
      <c r="Z45" s="1462"/>
      <c r="AA45" s="1463"/>
      <c r="AB45" s="1461"/>
      <c r="AC45" s="1462"/>
      <c r="AD45" s="1462"/>
      <c r="AE45" s="1462"/>
      <c r="AF45" s="1462"/>
      <c r="AG45" s="1462"/>
      <c r="AH45" s="1462"/>
      <c r="AI45" s="1463"/>
      <c r="AJ45" s="1461"/>
      <c r="AK45" s="1462"/>
      <c r="AL45" s="1462"/>
      <c r="AM45" s="1462"/>
      <c r="AN45" s="1462"/>
      <c r="AO45" s="1462"/>
      <c r="AP45" s="1462"/>
      <c r="AQ45" s="1463"/>
      <c r="AR45" s="1465"/>
      <c r="AS45" s="1466"/>
      <c r="AT45" s="1466"/>
      <c r="AU45" s="1466"/>
      <c r="AV45" s="1466"/>
      <c r="AW45" s="1466"/>
      <c r="AX45" s="1466"/>
      <c r="AY45" s="1467"/>
      <c r="AZ45" s="74"/>
      <c r="BA45" s="57"/>
      <c r="BB45" s="57"/>
      <c r="BC45" s="73"/>
      <c r="BD45" s="58"/>
      <c r="BE45" s="425"/>
    </row>
    <row r="46" spans="1:57" ht="17.100000000000001" customHeight="1" x14ac:dyDescent="0.2">
      <c r="A46" s="1468" t="s">
        <v>261</v>
      </c>
      <c r="B46" s="1469"/>
      <c r="C46" s="1470"/>
      <c r="D46" s="1458"/>
      <c r="E46" s="1459"/>
      <c r="F46" s="1459"/>
      <c r="G46" s="1459"/>
      <c r="H46" s="1459"/>
      <c r="I46" s="1459"/>
      <c r="J46" s="1459"/>
      <c r="K46" s="1460"/>
      <c r="L46" s="1458"/>
      <c r="M46" s="1459"/>
      <c r="N46" s="1459"/>
      <c r="O46" s="1459"/>
      <c r="P46" s="1459"/>
      <c r="Q46" s="1459"/>
      <c r="R46" s="1459"/>
      <c r="S46" s="1460"/>
      <c r="T46" s="1458"/>
      <c r="U46" s="1459"/>
      <c r="V46" s="1459"/>
      <c r="W46" s="1459"/>
      <c r="X46" s="1459"/>
      <c r="Y46" s="1459"/>
      <c r="Z46" s="1459"/>
      <c r="AA46" s="1460"/>
      <c r="AB46" s="1458"/>
      <c r="AC46" s="1459"/>
      <c r="AD46" s="1459"/>
      <c r="AE46" s="1459"/>
      <c r="AF46" s="1459"/>
      <c r="AG46" s="1459"/>
      <c r="AH46" s="1459"/>
      <c r="AI46" s="1460"/>
      <c r="AJ46" s="1458"/>
      <c r="AK46" s="1459"/>
      <c r="AL46" s="1459"/>
      <c r="AM46" s="1459"/>
      <c r="AN46" s="1459"/>
      <c r="AO46" s="1459"/>
      <c r="AP46" s="1459"/>
      <c r="AQ46" s="1460"/>
      <c r="AR46" s="429"/>
      <c r="AS46" s="430"/>
      <c r="AT46" s="430"/>
      <c r="AU46" s="430"/>
      <c r="AV46" s="430"/>
      <c r="AW46" s="430"/>
      <c r="AX46" s="430"/>
      <c r="AY46" s="431"/>
      <c r="AZ46" s="383"/>
      <c r="BA46" s="383"/>
      <c r="BB46" s="383"/>
      <c r="BC46" s="383"/>
      <c r="BD46" s="384"/>
      <c r="BE46" s="425"/>
    </row>
    <row r="47" spans="1:57" ht="17.100000000000001" customHeight="1" thickBot="1" x14ac:dyDescent="0.25">
      <c r="A47" s="1455"/>
      <c r="B47" s="1456"/>
      <c r="C47" s="1457"/>
      <c r="D47" s="1465"/>
      <c r="E47" s="1466"/>
      <c r="F47" s="1466"/>
      <c r="G47" s="1466"/>
      <c r="H47" s="1466"/>
      <c r="I47" s="1466"/>
      <c r="J47" s="1466"/>
      <c r="K47" s="1471"/>
      <c r="L47" s="1465"/>
      <c r="M47" s="1466"/>
      <c r="N47" s="1466"/>
      <c r="O47" s="1466"/>
      <c r="P47" s="1466"/>
      <c r="Q47" s="1466"/>
      <c r="R47" s="1466"/>
      <c r="S47" s="1471"/>
      <c r="T47" s="1465"/>
      <c r="U47" s="1466"/>
      <c r="V47" s="1466"/>
      <c r="W47" s="1466"/>
      <c r="X47" s="1466"/>
      <c r="Y47" s="1466"/>
      <c r="Z47" s="1466"/>
      <c r="AA47" s="1471"/>
      <c r="AB47" s="1465"/>
      <c r="AC47" s="1466"/>
      <c r="AD47" s="1466"/>
      <c r="AE47" s="1466"/>
      <c r="AF47" s="1466"/>
      <c r="AG47" s="1466"/>
      <c r="AH47" s="1466"/>
      <c r="AI47" s="1471"/>
      <c r="AJ47" s="1465"/>
      <c r="AK47" s="1466"/>
      <c r="AL47" s="1466"/>
      <c r="AM47" s="1466"/>
      <c r="AN47" s="1466"/>
      <c r="AO47" s="1466"/>
      <c r="AP47" s="1466"/>
      <c r="AQ47" s="1471"/>
      <c r="AR47" s="379"/>
      <c r="AS47" s="380"/>
      <c r="AT47" s="380"/>
      <c r="AU47" s="380"/>
      <c r="AV47" s="380"/>
      <c r="AW47" s="380"/>
      <c r="AX47" s="380"/>
      <c r="AY47" s="386"/>
      <c r="AZ47" s="380"/>
      <c r="BA47" s="380"/>
      <c r="BB47" s="380"/>
      <c r="BC47" s="380"/>
      <c r="BD47" s="381"/>
      <c r="BE47" s="425"/>
    </row>
    <row r="48" spans="1:57" ht="17.100000000000001" customHeight="1" x14ac:dyDescent="0.2">
      <c r="A48" s="406"/>
      <c r="B48" s="12"/>
      <c r="C48" s="94"/>
      <c r="D48" s="93"/>
      <c r="E48" s="59"/>
      <c r="F48" s="59"/>
      <c r="G48" s="59"/>
      <c r="H48" s="59"/>
      <c r="I48" s="59"/>
      <c r="J48" s="5"/>
      <c r="K48" s="59"/>
      <c r="L48" s="59"/>
      <c r="M48" s="59"/>
      <c r="N48" s="59"/>
      <c r="O48" s="59"/>
      <c r="P48" s="59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6"/>
      <c r="BE48" s="425"/>
    </row>
    <row r="49" spans="1:57" ht="17.100000000000001" customHeight="1" x14ac:dyDescent="0.25">
      <c r="A49" s="1392"/>
      <c r="B49" s="1400"/>
      <c r="C49" s="94"/>
      <c r="D49" s="93"/>
      <c r="E49" s="59"/>
      <c r="F49" s="59"/>
      <c r="G49" s="59"/>
      <c r="H49" s="59"/>
      <c r="I49" s="59"/>
      <c r="J49" s="5"/>
      <c r="K49" s="59"/>
      <c r="L49" s="59"/>
      <c r="M49" s="59"/>
      <c r="N49" s="59"/>
      <c r="O49" s="59"/>
      <c r="P49" s="59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6"/>
      <c r="BE49" s="425"/>
    </row>
    <row r="50" spans="1:57" ht="17.100000000000001" customHeight="1" x14ac:dyDescent="0.25">
      <c r="A50" s="1392" t="s">
        <v>263</v>
      </c>
      <c r="B50" s="1400"/>
      <c r="C50" s="1393"/>
      <c r="D50" s="93"/>
      <c r="E50" s="59"/>
      <c r="F50" s="59"/>
      <c r="G50" s="59"/>
      <c r="H50" s="59"/>
      <c r="I50" s="59"/>
      <c r="J50" s="5"/>
      <c r="K50" s="59"/>
      <c r="L50" s="59"/>
      <c r="M50" s="59"/>
      <c r="N50" s="59"/>
      <c r="O50" s="59"/>
      <c r="P50" s="59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6"/>
      <c r="BE50" s="425"/>
    </row>
    <row r="51" spans="1:57" ht="17.100000000000001" customHeight="1" x14ac:dyDescent="0.2">
      <c r="A51" s="406"/>
      <c r="B51" s="12"/>
      <c r="C51" s="94"/>
      <c r="D51" s="93"/>
      <c r="E51" s="59"/>
      <c r="F51" s="59"/>
      <c r="G51" s="59"/>
      <c r="H51" s="59"/>
      <c r="I51" s="59"/>
      <c r="J51" s="5"/>
      <c r="K51" s="59"/>
      <c r="L51" s="5"/>
      <c r="M51" s="59"/>
      <c r="N51" s="59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6"/>
      <c r="BE51" s="425"/>
    </row>
    <row r="52" spans="1:57" ht="17.100000000000001" customHeight="1" thickBot="1" x14ac:dyDescent="0.25">
      <c r="A52" s="407"/>
      <c r="B52" s="387"/>
      <c r="C52" s="388"/>
      <c r="D52" s="389"/>
      <c r="E52" s="387"/>
      <c r="F52" s="387"/>
      <c r="G52" s="387"/>
      <c r="H52" s="387"/>
      <c r="I52" s="387"/>
      <c r="J52" s="374"/>
      <c r="K52" s="387"/>
      <c r="L52" s="387"/>
      <c r="M52" s="387"/>
      <c r="N52" s="387"/>
      <c r="O52" s="387"/>
      <c r="P52" s="387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4"/>
      <c r="AW52" s="374"/>
      <c r="AX52" s="374"/>
      <c r="AY52" s="374"/>
      <c r="AZ52" s="374"/>
      <c r="BA52" s="374"/>
      <c r="BB52" s="374"/>
      <c r="BC52" s="374"/>
      <c r="BD52" s="427"/>
      <c r="BE52" s="428"/>
    </row>
    <row r="53" spans="1:57" ht="17.100000000000001" customHeight="1" x14ac:dyDescent="0.2"/>
    <row r="54" spans="1:57" ht="17.100000000000001" customHeight="1" x14ac:dyDescent="0.2"/>
    <row r="55" spans="1:57" ht="17.100000000000001" customHeight="1" x14ac:dyDescent="0.2"/>
    <row r="57" spans="1:57" ht="17.100000000000001" customHeight="1" x14ac:dyDescent="0.2"/>
    <row r="58" spans="1:57" ht="17.100000000000001" customHeight="1" x14ac:dyDescent="0.2"/>
    <row r="59" spans="1:57" ht="17.100000000000001" customHeight="1" x14ac:dyDescent="0.2"/>
    <row r="60" spans="1:57" ht="17.100000000000001" customHeight="1" x14ac:dyDescent="0.2"/>
    <row r="61" spans="1:57" ht="11.25" customHeight="1" x14ac:dyDescent="0.2"/>
    <row r="62" spans="1:57" ht="15.95" customHeight="1" x14ac:dyDescent="0.2"/>
    <row r="63" spans="1:57" ht="15.95" customHeight="1" x14ac:dyDescent="0.2"/>
    <row r="64" spans="1:57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1.2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51" ht="17.100000000000001" customHeight="1" x14ac:dyDescent="0.2"/>
    <row r="152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1.2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</sheetData>
  <mergeCells count="94">
    <mergeCell ref="AJ44:AQ45"/>
    <mergeCell ref="A49:B49"/>
    <mergeCell ref="A50:C50"/>
    <mergeCell ref="AR44:AY45"/>
    <mergeCell ref="A46:C47"/>
    <mergeCell ref="D46:K47"/>
    <mergeCell ref="L46:S47"/>
    <mergeCell ref="T46:AA47"/>
    <mergeCell ref="AB46:AI47"/>
    <mergeCell ref="AJ46:AQ47"/>
    <mergeCell ref="A44:C45"/>
    <mergeCell ref="D44:K45"/>
    <mergeCell ref="L44:S45"/>
    <mergeCell ref="T44:AA45"/>
    <mergeCell ref="AB44:AI45"/>
    <mergeCell ref="AX7:AX8"/>
    <mergeCell ref="AY7:AY8"/>
    <mergeCell ref="BB7:BC7"/>
    <mergeCell ref="A40:C40"/>
    <mergeCell ref="A42:C43"/>
    <mergeCell ref="AS7:AS8"/>
    <mergeCell ref="AT7:AT8"/>
    <mergeCell ref="AU7:AU8"/>
    <mergeCell ref="AV7:AV8"/>
    <mergeCell ref="AW7:AW8"/>
    <mergeCell ref="AN7:AN8"/>
    <mergeCell ref="AO7:AO8"/>
    <mergeCell ref="AP7:AP8"/>
    <mergeCell ref="AQ7:AQ8"/>
    <mergeCell ref="AR7:AR8"/>
    <mergeCell ref="AI7:AI8"/>
    <mergeCell ref="AJ7:AJ8"/>
    <mergeCell ref="AK7:AK8"/>
    <mergeCell ref="AL7:AL8"/>
    <mergeCell ref="AM7:AM8"/>
    <mergeCell ref="AD7:AD8"/>
    <mergeCell ref="AE7:AE8"/>
    <mergeCell ref="AF7:AF8"/>
    <mergeCell ref="AG7:AG8"/>
    <mergeCell ref="AH7:AH8"/>
    <mergeCell ref="Y7:Y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O7:O8"/>
    <mergeCell ref="P7:P8"/>
    <mergeCell ref="Q7:Q8"/>
    <mergeCell ref="R7:R8"/>
    <mergeCell ref="S7:S8"/>
    <mergeCell ref="T6:AA6"/>
    <mergeCell ref="AB6:AI6"/>
    <mergeCell ref="AJ6:AQ6"/>
    <mergeCell ref="AR6:AY6"/>
    <mergeCell ref="BA6:BD6"/>
    <mergeCell ref="A6:A8"/>
    <mergeCell ref="B6:B8"/>
    <mergeCell ref="C6:C8"/>
    <mergeCell ref="D6:K6"/>
    <mergeCell ref="L6:S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4:B4"/>
    <mergeCell ref="C4:G4"/>
    <mergeCell ref="AV4:AY4"/>
    <mergeCell ref="AZ4:BD4"/>
    <mergeCell ref="AZ5:BD5"/>
    <mergeCell ref="AZ1:BD1"/>
    <mergeCell ref="A2:B2"/>
    <mergeCell ref="AV2:AY2"/>
    <mergeCell ref="AZ2:BD2"/>
    <mergeCell ref="A3:B3"/>
    <mergeCell ref="C3:G3"/>
    <mergeCell ref="AV3:AY3"/>
    <mergeCell ref="AZ3:BD3"/>
    <mergeCell ref="C1:I1"/>
    <mergeCell ref="J1:X1"/>
    <mergeCell ref="Y1:AI1"/>
    <mergeCell ref="AJ1:AU1"/>
    <mergeCell ref="AV1:AY1"/>
  </mergeCells>
  <printOptions horizontalCentered="1" verticalCentered="1"/>
  <pageMargins left="0" right="0" top="0.59055118110236204" bottom="0" header="0" footer="0"/>
  <pageSetup paperSize="258" scale="55" orientation="landscape" verticalDpi="360" r:id="rId1"/>
  <headerFooter alignWithMargins="0"/>
  <rowBreaks count="3" manualBreakCount="3">
    <brk id="52" max="16383" man="1"/>
    <brk id="100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5" zoomScale="115" zoomScaleNormal="115" workbookViewId="0">
      <selection activeCell="J28" sqref="J28"/>
    </sheetView>
  </sheetViews>
  <sheetFormatPr defaultRowHeight="12.75" x14ac:dyDescent="0.2"/>
  <cols>
    <col min="1" max="1" width="3.85546875" customWidth="1"/>
    <col min="2" max="2" width="16.140625" style="1031" customWidth="1"/>
    <col min="3" max="3" width="38.140625" customWidth="1"/>
    <col min="4" max="4" width="20.7109375" customWidth="1"/>
    <col min="5" max="5" width="25.140625" customWidth="1"/>
    <col min="6" max="6" width="26.42578125" customWidth="1"/>
    <col min="8" max="8" width="4.7109375" customWidth="1"/>
    <col min="9" max="9" width="13.140625" customWidth="1"/>
    <col min="10" max="10" width="24.7109375" customWidth="1"/>
    <col min="11" max="45" width="3.7109375" customWidth="1"/>
    <col min="46" max="46" width="5.42578125" customWidth="1"/>
    <col min="47" max="50" width="3.7109375" customWidth="1"/>
    <col min="57" max="57" width="10.140625" customWidth="1"/>
    <col min="59" max="59" width="4.42578125" customWidth="1"/>
    <col min="60" max="60" width="15.85546875" customWidth="1"/>
    <col min="61" max="61" width="20.28515625" customWidth="1"/>
    <col min="62" max="96" width="3.7109375" customWidth="1"/>
    <col min="103" max="103" width="9.5703125" bestFit="1" customWidth="1"/>
    <col min="104" max="104" width="25.7109375" customWidth="1"/>
  </cols>
  <sheetData>
    <row r="1" spans="1:6" ht="17.25" customHeight="1" x14ac:dyDescent="0.25">
      <c r="B1" s="1364" t="s">
        <v>934</v>
      </c>
      <c r="C1" s="1364"/>
      <c r="D1" s="1364"/>
      <c r="E1" s="1364"/>
      <c r="F1" s="1364"/>
    </row>
    <row r="2" spans="1:6" ht="17.25" customHeight="1" x14ac:dyDescent="0.25">
      <c r="B2" s="1364" t="s">
        <v>76</v>
      </c>
      <c r="C2" s="1364"/>
      <c r="D2" s="1364"/>
      <c r="E2" s="1364"/>
      <c r="F2" s="1364"/>
    </row>
    <row r="3" spans="1:6" ht="17.25" customHeight="1" x14ac:dyDescent="0.25">
      <c r="B3" s="1365" t="s">
        <v>50</v>
      </c>
      <c r="C3" s="1365"/>
      <c r="D3" s="1365"/>
      <c r="E3" s="1365"/>
      <c r="F3" s="1365"/>
    </row>
    <row r="4" spans="1:6" ht="17.25" customHeight="1" x14ac:dyDescent="0.2">
      <c r="B4" s="1366" t="s">
        <v>936</v>
      </c>
      <c r="C4" s="1366"/>
      <c r="D4" s="1366"/>
      <c r="E4" s="1366"/>
      <c r="F4" s="1366"/>
    </row>
    <row r="5" spans="1:6" ht="17.25" customHeight="1" x14ac:dyDescent="0.2">
      <c r="B5" s="1363" t="s">
        <v>937</v>
      </c>
      <c r="C5" s="1367"/>
      <c r="D5" s="1367"/>
      <c r="E5" s="1367"/>
      <c r="F5" s="1367"/>
    </row>
    <row r="6" spans="1:6" ht="17.25" customHeight="1" x14ac:dyDescent="0.2">
      <c r="B6" s="1363" t="s">
        <v>938</v>
      </c>
      <c r="C6" s="1363"/>
      <c r="D6" s="1363"/>
      <c r="E6" s="1363"/>
      <c r="F6" s="1363"/>
    </row>
    <row r="7" spans="1:6" ht="17.25" customHeight="1" x14ac:dyDescent="0.25">
      <c r="B7" s="1078"/>
      <c r="C7" s="1030"/>
      <c r="D7" s="1073"/>
      <c r="E7" s="1030"/>
      <c r="F7" s="1030"/>
    </row>
    <row r="8" spans="1:6" ht="18.75" customHeight="1" thickBot="1" x14ac:dyDescent="0.35">
      <c r="A8" s="1077" t="s">
        <v>1238</v>
      </c>
      <c r="B8" s="1088" t="s">
        <v>1241</v>
      </c>
      <c r="C8" s="1080"/>
      <c r="D8" s="1495" t="s">
        <v>1239</v>
      </c>
      <c r="E8" s="1495"/>
      <c r="F8" s="1495"/>
    </row>
    <row r="9" spans="1:6" ht="22.5" x14ac:dyDescent="0.3">
      <c r="A9" s="1484" t="s">
        <v>1227</v>
      </c>
      <c r="B9" s="1485"/>
      <c r="C9" s="1485"/>
      <c r="D9" s="1485"/>
      <c r="E9" s="1485"/>
      <c r="F9" s="1486"/>
    </row>
    <row r="10" spans="1:6" ht="22.5" x14ac:dyDescent="0.2">
      <c r="A10" s="1492" t="s">
        <v>1228</v>
      </c>
      <c r="B10" s="1493"/>
      <c r="C10" s="1493"/>
      <c r="D10" s="1493"/>
      <c r="E10" s="1493"/>
      <c r="F10" s="1494"/>
    </row>
    <row r="11" spans="1:6" ht="22.5" x14ac:dyDescent="0.2">
      <c r="A11" s="1492" t="s">
        <v>1229</v>
      </c>
      <c r="B11" s="1493"/>
      <c r="C11" s="1493"/>
      <c r="D11" s="1493"/>
      <c r="E11" s="1493"/>
      <c r="F11" s="1494"/>
    </row>
    <row r="12" spans="1:6" ht="19.5" customHeight="1" x14ac:dyDescent="0.3">
      <c r="A12" s="1487" t="s">
        <v>1230</v>
      </c>
      <c r="B12" s="1488"/>
      <c r="C12" s="1488"/>
      <c r="D12" s="1488"/>
      <c r="E12" s="1488"/>
      <c r="F12" s="1489"/>
    </row>
    <row r="13" spans="1:6" ht="11.1" customHeight="1" x14ac:dyDescent="0.2">
      <c r="A13" s="1490" t="s">
        <v>40</v>
      </c>
      <c r="B13" s="1383" t="s">
        <v>41</v>
      </c>
      <c r="C13" s="1386" t="s">
        <v>70</v>
      </c>
      <c r="D13" s="1074" t="s">
        <v>1231</v>
      </c>
      <c r="E13" s="1074" t="s">
        <v>1233</v>
      </c>
      <c r="F13" s="1081" t="s">
        <v>1236</v>
      </c>
    </row>
    <row r="14" spans="1:6" ht="11.1" customHeight="1" x14ac:dyDescent="0.2">
      <c r="A14" s="1490"/>
      <c r="B14" s="1383"/>
      <c r="C14" s="1386"/>
      <c r="D14" s="1074" t="s">
        <v>1232</v>
      </c>
      <c r="E14" s="1074" t="s">
        <v>1234</v>
      </c>
      <c r="F14" s="1081" t="s">
        <v>1237</v>
      </c>
    </row>
    <row r="15" spans="1:6" ht="18.75" customHeight="1" thickBot="1" x14ac:dyDescent="0.25">
      <c r="A15" s="1491"/>
      <c r="B15" s="1384"/>
      <c r="C15" s="1387"/>
      <c r="D15" s="1075"/>
      <c r="E15" s="1075" t="s">
        <v>1235</v>
      </c>
      <c r="F15" s="1082"/>
    </row>
    <row r="16" spans="1:6" ht="25.5" customHeight="1" thickTop="1" x14ac:dyDescent="0.3">
      <c r="A16" s="1083">
        <v>1</v>
      </c>
      <c r="B16" s="1089">
        <v>1114050001</v>
      </c>
      <c r="C16" s="1016" t="s">
        <v>595</v>
      </c>
      <c r="D16" s="1076"/>
      <c r="E16" s="1032"/>
      <c r="F16" s="105"/>
    </row>
    <row r="17" spans="1:6" ht="25.5" customHeight="1" x14ac:dyDescent="0.3">
      <c r="A17" s="1079">
        <v>2</v>
      </c>
      <c r="B17" s="1089">
        <v>1114050002</v>
      </c>
      <c r="C17" s="1016" t="s">
        <v>596</v>
      </c>
      <c r="D17" s="1036"/>
      <c r="E17" s="1034"/>
      <c r="F17" s="100"/>
    </row>
    <row r="18" spans="1:6" ht="25.5" customHeight="1" x14ac:dyDescent="0.3">
      <c r="A18" s="1084">
        <v>3</v>
      </c>
      <c r="B18" s="1089">
        <v>1114050012</v>
      </c>
      <c r="C18" s="1016" t="s">
        <v>597</v>
      </c>
      <c r="D18" s="1037"/>
      <c r="E18" s="1034"/>
      <c r="F18" s="1085"/>
    </row>
    <row r="19" spans="1:6" ht="25.5" customHeight="1" x14ac:dyDescent="0.3">
      <c r="A19" s="1079">
        <v>4</v>
      </c>
      <c r="B19" s="1089">
        <v>1114050013</v>
      </c>
      <c r="C19" s="1016" t="s">
        <v>598</v>
      </c>
      <c r="D19" s="1038"/>
      <c r="E19" s="1034"/>
      <c r="F19" s="100"/>
    </row>
    <row r="20" spans="1:6" ht="25.5" customHeight="1" x14ac:dyDescent="0.3">
      <c r="A20" s="1084">
        <v>5</v>
      </c>
      <c r="B20" s="1089">
        <v>1114050003</v>
      </c>
      <c r="C20" s="1016" t="s">
        <v>629</v>
      </c>
      <c r="D20" s="1037"/>
      <c r="E20" s="1034"/>
      <c r="F20" s="100"/>
    </row>
    <row r="21" spans="1:6" ht="25.5" customHeight="1" x14ac:dyDescent="0.3">
      <c r="A21" s="1079">
        <v>6</v>
      </c>
      <c r="B21" s="1089">
        <v>1114050004</v>
      </c>
      <c r="C21" s="1016" t="s">
        <v>599</v>
      </c>
      <c r="D21" s="1037"/>
      <c r="E21" s="1034"/>
      <c r="F21" s="100"/>
    </row>
    <row r="22" spans="1:6" ht="25.5" customHeight="1" x14ac:dyDescent="0.3">
      <c r="A22" s="1084">
        <v>7</v>
      </c>
      <c r="B22" s="1089">
        <v>1114050005</v>
      </c>
      <c r="C22" s="1016" t="s">
        <v>600</v>
      </c>
      <c r="D22" s="1038"/>
      <c r="E22" s="1034"/>
      <c r="F22" s="100"/>
    </row>
    <row r="23" spans="1:6" ht="25.5" customHeight="1" x14ac:dyDescent="0.3">
      <c r="A23" s="1079">
        <v>8</v>
      </c>
      <c r="B23" s="1089">
        <v>1114050014</v>
      </c>
      <c r="C23" s="1016" t="s">
        <v>601</v>
      </c>
      <c r="D23" s="1038"/>
      <c r="E23" s="1034"/>
      <c r="F23" s="100"/>
    </row>
    <row r="24" spans="1:6" ht="25.5" customHeight="1" x14ac:dyDescent="0.3">
      <c r="A24" s="1084">
        <v>9</v>
      </c>
      <c r="B24" s="1089">
        <v>1114050006</v>
      </c>
      <c r="C24" s="1016" t="s">
        <v>602</v>
      </c>
      <c r="D24" s="1038"/>
      <c r="E24" s="1034"/>
      <c r="F24" s="100"/>
    </row>
    <row r="25" spans="1:6" ht="25.5" customHeight="1" x14ac:dyDescent="0.3">
      <c r="A25" s="1079">
        <v>10</v>
      </c>
      <c r="B25" s="1089">
        <v>1114050016</v>
      </c>
      <c r="C25" s="1016" t="s">
        <v>603</v>
      </c>
      <c r="D25" s="1038"/>
      <c r="E25" s="1034"/>
      <c r="F25" s="100"/>
    </row>
    <row r="26" spans="1:6" ht="25.5" customHeight="1" x14ac:dyDescent="0.3">
      <c r="A26" s="1084">
        <v>11</v>
      </c>
      <c r="B26" s="1089">
        <v>1114050007</v>
      </c>
      <c r="C26" s="1016" t="s">
        <v>604</v>
      </c>
      <c r="D26" s="1037"/>
      <c r="E26" s="1034"/>
      <c r="F26" s="100"/>
    </row>
    <row r="27" spans="1:6" ht="25.5" customHeight="1" x14ac:dyDescent="0.3">
      <c r="A27" s="1079">
        <v>12</v>
      </c>
      <c r="B27" s="1089">
        <v>1114050017</v>
      </c>
      <c r="C27" s="1016" t="s">
        <v>605</v>
      </c>
      <c r="D27" s="1037"/>
      <c r="E27" s="1034"/>
      <c r="F27" s="100"/>
    </row>
    <row r="28" spans="1:6" ht="25.5" customHeight="1" x14ac:dyDescent="0.3">
      <c r="A28" s="1084">
        <v>13</v>
      </c>
      <c r="B28" s="1089">
        <v>1114050018</v>
      </c>
      <c r="C28" s="1016" t="s">
        <v>606</v>
      </c>
      <c r="D28" s="1037"/>
      <c r="E28" s="1034"/>
      <c r="F28" s="100"/>
    </row>
    <row r="29" spans="1:6" ht="25.5" customHeight="1" x14ac:dyDescent="0.3">
      <c r="A29" s="1079">
        <v>14</v>
      </c>
      <c r="B29" s="1089">
        <v>1114050019</v>
      </c>
      <c r="C29" s="1016" t="s">
        <v>607</v>
      </c>
      <c r="D29" s="1037"/>
      <c r="E29" s="1034"/>
      <c r="F29" s="100"/>
    </row>
    <row r="30" spans="1:6" ht="25.5" customHeight="1" x14ac:dyDescent="0.3">
      <c r="A30" s="1084">
        <v>15</v>
      </c>
      <c r="B30" s="1089">
        <v>1114050020</v>
      </c>
      <c r="C30" s="1016" t="s">
        <v>608</v>
      </c>
      <c r="D30" s="1037"/>
      <c r="E30" s="1034"/>
      <c r="F30" s="100"/>
    </row>
    <row r="31" spans="1:6" ht="25.5" customHeight="1" x14ac:dyDescent="0.3">
      <c r="A31" s="1079">
        <v>16</v>
      </c>
      <c r="B31" s="1089">
        <v>1114050021</v>
      </c>
      <c r="C31" s="1016" t="s">
        <v>609</v>
      </c>
      <c r="D31" s="1037"/>
      <c r="E31" s="1034"/>
      <c r="F31" s="100"/>
    </row>
    <row r="32" spans="1:6" ht="25.5" customHeight="1" x14ac:dyDescent="0.3">
      <c r="A32" s="1084">
        <v>17</v>
      </c>
      <c r="B32" s="1089">
        <v>1114050008</v>
      </c>
      <c r="C32" s="1016" t="s">
        <v>610</v>
      </c>
      <c r="D32" s="1037"/>
      <c r="E32" s="1034"/>
      <c r="F32" s="100"/>
    </row>
    <row r="33" spans="1:6" ht="25.5" customHeight="1" x14ac:dyDescent="0.3">
      <c r="A33" s="1079">
        <v>18</v>
      </c>
      <c r="B33" s="1089">
        <v>1114050009</v>
      </c>
      <c r="C33" s="1016" t="s">
        <v>611</v>
      </c>
      <c r="D33" s="1037"/>
      <c r="E33" s="1034"/>
      <c r="F33" s="100"/>
    </row>
    <row r="34" spans="1:6" ht="25.5" customHeight="1" x14ac:dyDescent="0.3">
      <c r="A34" s="1084">
        <v>19</v>
      </c>
      <c r="B34" s="1089">
        <v>1114050022</v>
      </c>
      <c r="C34" s="1016" t="s">
        <v>612</v>
      </c>
      <c r="D34" s="1037"/>
      <c r="E34" s="1034"/>
      <c r="F34" s="100"/>
    </row>
    <row r="35" spans="1:6" ht="25.5" customHeight="1" x14ac:dyDescent="0.3">
      <c r="A35" s="1079">
        <v>20</v>
      </c>
      <c r="B35" s="1089">
        <v>1114050023</v>
      </c>
      <c r="C35" s="1016" t="s">
        <v>613</v>
      </c>
      <c r="D35" s="1037"/>
      <c r="E35" s="1034"/>
      <c r="F35" s="100"/>
    </row>
    <row r="36" spans="1:6" ht="25.5" customHeight="1" x14ac:dyDescent="0.3">
      <c r="A36" s="1084">
        <v>21</v>
      </c>
      <c r="B36" s="1089">
        <v>1114050024</v>
      </c>
      <c r="C36" s="1016" t="s">
        <v>614</v>
      </c>
      <c r="D36" s="1038"/>
      <c r="E36" s="1034"/>
      <c r="F36" s="100"/>
    </row>
    <row r="37" spans="1:6" ht="25.5" customHeight="1" x14ac:dyDescent="0.3">
      <c r="A37" s="1079">
        <v>22</v>
      </c>
      <c r="B37" s="1092">
        <v>1114050026</v>
      </c>
      <c r="C37" s="1016" t="s">
        <v>615</v>
      </c>
      <c r="D37" s="656"/>
      <c r="E37" s="1034"/>
      <c r="F37" s="100"/>
    </row>
    <row r="38" spans="1:6" ht="25.5" customHeight="1" x14ac:dyDescent="0.3">
      <c r="A38" s="1084">
        <v>23</v>
      </c>
      <c r="B38" s="1090"/>
      <c r="C38" s="819"/>
      <c r="D38" s="1036"/>
      <c r="E38" s="1034"/>
      <c r="F38" s="100"/>
    </row>
    <row r="39" spans="1:6" ht="25.5" customHeight="1" x14ac:dyDescent="0.2">
      <c r="A39" s="1079">
        <v>24</v>
      </c>
      <c r="B39" s="1035"/>
      <c r="C39" s="1036"/>
      <c r="D39" s="1076"/>
      <c r="E39" s="1033"/>
      <c r="F39" s="100"/>
    </row>
    <row r="40" spans="1:6" ht="25.5" customHeight="1" thickBot="1" x14ac:dyDescent="0.25">
      <c r="A40" s="1086"/>
      <c r="B40" s="476"/>
      <c r="C40" s="729"/>
      <c r="D40" s="729"/>
      <c r="E40" s="101"/>
      <c r="F40" s="102"/>
    </row>
    <row r="41" spans="1:6" ht="23.1" customHeight="1" x14ac:dyDescent="0.2"/>
    <row r="42" spans="1:6" ht="23.1" customHeight="1" x14ac:dyDescent="0.25">
      <c r="E42" s="1482" t="s">
        <v>1226</v>
      </c>
      <c r="F42" s="1482"/>
    </row>
    <row r="43" spans="1:6" ht="18.95" customHeight="1" x14ac:dyDescent="0.25">
      <c r="E43" s="1483" t="s">
        <v>1221</v>
      </c>
      <c r="F43" s="1483"/>
    </row>
    <row r="44" spans="1:6" ht="18.95" customHeight="1" x14ac:dyDescent="0.25">
      <c r="E44" s="1087" t="s">
        <v>1222</v>
      </c>
      <c r="F44" s="125"/>
    </row>
    <row r="45" spans="1:6" ht="20.100000000000001" customHeight="1" x14ac:dyDescent="0.2">
      <c r="E45" s="1"/>
    </row>
    <row r="46" spans="1:6" ht="16.5" customHeight="1" x14ac:dyDescent="0.2">
      <c r="E46" s="1"/>
    </row>
    <row r="47" spans="1:6" ht="12" customHeight="1" x14ac:dyDescent="0.2">
      <c r="E47" s="1"/>
    </row>
    <row r="48" spans="1:6" ht="15" customHeight="1" x14ac:dyDescent="0.25">
      <c r="E48" s="1483" t="s">
        <v>1240</v>
      </c>
      <c r="F48" s="1483"/>
    </row>
    <row r="49" ht="12" customHeight="1" x14ac:dyDescent="0.2"/>
  </sheetData>
  <mergeCells count="17">
    <mergeCell ref="D8:F8"/>
    <mergeCell ref="B6:F6"/>
    <mergeCell ref="B1:F1"/>
    <mergeCell ref="B2:F2"/>
    <mergeCell ref="B3:F3"/>
    <mergeCell ref="B4:F4"/>
    <mergeCell ref="B5:F5"/>
    <mergeCell ref="E42:F42"/>
    <mergeCell ref="E43:F43"/>
    <mergeCell ref="E48:F48"/>
    <mergeCell ref="A9:F9"/>
    <mergeCell ref="A12:F12"/>
    <mergeCell ref="A13:A15"/>
    <mergeCell ref="B13:B15"/>
    <mergeCell ref="C13:C15"/>
    <mergeCell ref="A10:F10"/>
    <mergeCell ref="A11:F11"/>
  </mergeCells>
  <printOptions horizontalCentered="1"/>
  <pageMargins left="0" right="0" top="0.39370078740157499" bottom="0" header="0" footer="0"/>
  <pageSetup paperSize="5" scale="70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115" zoomScaleNormal="115" workbookViewId="0">
      <selection activeCell="B11" sqref="B11:C33"/>
    </sheetView>
  </sheetViews>
  <sheetFormatPr defaultRowHeight="12.75" x14ac:dyDescent="0.2"/>
  <cols>
    <col min="1" max="1" width="4.28515625" customWidth="1"/>
    <col min="2" max="2" width="17.42578125" style="112" customWidth="1"/>
    <col min="3" max="3" width="52.140625" customWidth="1"/>
    <col min="4" max="4" width="21" customWidth="1"/>
    <col min="5" max="5" width="28" customWidth="1"/>
    <col min="7" max="7" width="4.7109375" customWidth="1"/>
    <col min="8" max="8" width="13.140625" customWidth="1"/>
    <col min="9" max="9" width="24.7109375" customWidth="1"/>
    <col min="10" max="44" width="3.7109375" customWidth="1"/>
    <col min="45" max="45" width="5.42578125" customWidth="1"/>
    <col min="46" max="49" width="3.7109375" customWidth="1"/>
    <col min="56" max="56" width="10.140625" customWidth="1"/>
    <col min="58" max="58" width="4.42578125" customWidth="1"/>
    <col min="59" max="59" width="15.85546875" customWidth="1"/>
    <col min="60" max="60" width="20.28515625" customWidth="1"/>
    <col min="61" max="95" width="3.7109375" customWidth="1"/>
    <col min="102" max="102" width="9.5703125" bestFit="1" customWidth="1"/>
    <col min="103" max="103" width="25.7109375" customWidth="1"/>
  </cols>
  <sheetData>
    <row r="1" spans="1:5" ht="23.25" thickTop="1" x14ac:dyDescent="0.3">
      <c r="A1" s="1373" t="s">
        <v>935</v>
      </c>
      <c r="B1" s="1374"/>
      <c r="C1" s="1374"/>
      <c r="D1" s="1374"/>
      <c r="E1" s="1375"/>
    </row>
    <row r="2" spans="1:5" ht="19.5" thickBot="1" x14ac:dyDescent="0.35">
      <c r="A2" s="1376" t="s">
        <v>39</v>
      </c>
      <c r="B2" s="1377"/>
      <c r="C2" s="1377"/>
      <c r="D2" s="1377"/>
      <c r="E2" s="1378"/>
    </row>
    <row r="3" spans="1:5" ht="13.5" thickTop="1" x14ac:dyDescent="0.2">
      <c r="A3" s="2"/>
      <c r="B3" s="443"/>
      <c r="C3" s="3"/>
      <c r="D3" s="3"/>
      <c r="E3" s="4"/>
    </row>
    <row r="4" spans="1:5" ht="15.75" x14ac:dyDescent="0.25">
      <c r="A4" s="13"/>
      <c r="B4" s="445" t="s">
        <v>66</v>
      </c>
      <c r="C4" s="41" t="s">
        <v>203</v>
      </c>
      <c r="D4" s="41" t="s">
        <v>68</v>
      </c>
      <c r="E4" s="702" t="s">
        <v>1224</v>
      </c>
    </row>
    <row r="5" spans="1:5" x14ac:dyDescent="0.2">
      <c r="A5" s="13"/>
      <c r="B5" s="445" t="s">
        <v>69</v>
      </c>
      <c r="C5" s="41" t="s">
        <v>203</v>
      </c>
      <c r="D5" s="41" t="s">
        <v>56</v>
      </c>
      <c r="E5" s="241" t="s">
        <v>946</v>
      </c>
    </row>
    <row r="6" spans="1:5" x14ac:dyDescent="0.2">
      <c r="A6" s="13"/>
      <c r="D6" s="41"/>
      <c r="E6" s="69"/>
    </row>
    <row r="7" spans="1:5" ht="13.5" thickBot="1" x14ac:dyDescent="0.25">
      <c r="A7" s="7"/>
      <c r="B7" s="444"/>
      <c r="C7" s="538"/>
      <c r="D7" s="8"/>
      <c r="E7" s="9"/>
    </row>
    <row r="8" spans="1:5" ht="11.1" customHeight="1" thickTop="1" x14ac:dyDescent="0.2">
      <c r="A8" s="1379" t="s">
        <v>40</v>
      </c>
      <c r="B8" s="1382" t="s">
        <v>41</v>
      </c>
      <c r="C8" s="1385" t="s">
        <v>70</v>
      </c>
      <c r="D8" s="1382" t="s">
        <v>71</v>
      </c>
      <c r="E8" s="1388" t="s">
        <v>65</v>
      </c>
    </row>
    <row r="9" spans="1:5" ht="11.1" customHeight="1" x14ac:dyDescent="0.2">
      <c r="A9" s="1380"/>
      <c r="B9" s="1383"/>
      <c r="C9" s="1386"/>
      <c r="D9" s="1383"/>
      <c r="E9" s="1389"/>
    </row>
    <row r="10" spans="1:5" ht="11.1" customHeight="1" thickBot="1" x14ac:dyDescent="0.25">
      <c r="A10" s="1381"/>
      <c r="B10" s="1384"/>
      <c r="C10" s="1387"/>
      <c r="D10" s="1384"/>
      <c r="E10" s="1390"/>
    </row>
    <row r="11" spans="1:5" ht="23.1" customHeight="1" thickTop="1" x14ac:dyDescent="0.25">
      <c r="A11" s="212">
        <v>1</v>
      </c>
      <c r="B11" s="1062">
        <v>1114050001</v>
      </c>
      <c r="C11" s="1028" t="s">
        <v>595</v>
      </c>
      <c r="D11" s="18"/>
      <c r="E11" s="19"/>
    </row>
    <row r="12" spans="1:5" ht="23.1" customHeight="1" x14ac:dyDescent="0.3">
      <c r="A12" s="218">
        <v>2</v>
      </c>
      <c r="B12" s="1062">
        <v>1114050002</v>
      </c>
      <c r="C12" s="1063" t="s">
        <v>596</v>
      </c>
      <c r="D12" s="598"/>
      <c r="E12" s="21"/>
    </row>
    <row r="13" spans="1:5" ht="23.1" customHeight="1" x14ac:dyDescent="0.3">
      <c r="A13" s="362">
        <v>3</v>
      </c>
      <c r="B13" s="1062">
        <v>1114050012</v>
      </c>
      <c r="C13" s="1063" t="s">
        <v>597</v>
      </c>
      <c r="D13" s="231"/>
      <c r="E13" s="363"/>
    </row>
    <row r="14" spans="1:5" ht="23.1" customHeight="1" x14ac:dyDescent="0.3">
      <c r="A14" s="362">
        <v>4</v>
      </c>
      <c r="B14" s="1066">
        <v>1114050013</v>
      </c>
      <c r="C14" s="1067" t="s">
        <v>598</v>
      </c>
      <c r="D14" s="16"/>
      <c r="E14" s="21"/>
    </row>
    <row r="15" spans="1:5" ht="23.1" customHeight="1" x14ac:dyDescent="0.3">
      <c r="A15" s="362">
        <v>5</v>
      </c>
      <c r="B15" s="1066">
        <v>1114050003</v>
      </c>
      <c r="C15" s="1067" t="s">
        <v>629</v>
      </c>
      <c r="D15" s="16"/>
      <c r="E15" s="21"/>
    </row>
    <row r="16" spans="1:5" ht="23.1" customHeight="1" x14ac:dyDescent="0.3">
      <c r="A16" s="362">
        <v>6</v>
      </c>
      <c r="B16" s="1062">
        <v>1114050004</v>
      </c>
      <c r="C16" s="1063" t="s">
        <v>599</v>
      </c>
      <c r="D16" s="16"/>
      <c r="E16" s="21"/>
    </row>
    <row r="17" spans="1:5" ht="23.1" customHeight="1" x14ac:dyDescent="0.3">
      <c r="A17" s="362">
        <v>7</v>
      </c>
      <c r="B17" s="1068">
        <v>1114050005</v>
      </c>
      <c r="C17" s="1069" t="s">
        <v>600</v>
      </c>
      <c r="D17" s="16"/>
      <c r="E17" s="21"/>
    </row>
    <row r="18" spans="1:5" ht="23.1" customHeight="1" x14ac:dyDescent="0.25">
      <c r="A18" s="362">
        <v>8</v>
      </c>
      <c r="B18" s="1064">
        <v>1114050014</v>
      </c>
      <c r="C18" s="959" t="s">
        <v>601</v>
      </c>
      <c r="D18" s="16"/>
      <c r="E18" s="21"/>
    </row>
    <row r="19" spans="1:5" ht="23.1" customHeight="1" x14ac:dyDescent="0.3">
      <c r="A19" s="362">
        <v>9</v>
      </c>
      <c r="B19" s="1064">
        <v>1114050006</v>
      </c>
      <c r="C19" s="1065" t="s">
        <v>602</v>
      </c>
      <c r="D19" s="16"/>
      <c r="E19" s="21"/>
    </row>
    <row r="20" spans="1:5" ht="23.1" customHeight="1" x14ac:dyDescent="0.25">
      <c r="A20" s="362">
        <v>10</v>
      </c>
      <c r="B20" s="1062">
        <v>1114050016</v>
      </c>
      <c r="C20" s="1028" t="s">
        <v>603</v>
      </c>
      <c r="D20" s="16"/>
      <c r="E20" s="21"/>
    </row>
    <row r="21" spans="1:5" ht="23.1" customHeight="1" x14ac:dyDescent="0.3">
      <c r="A21" s="362">
        <v>11</v>
      </c>
      <c r="B21" s="1066">
        <v>1114050007</v>
      </c>
      <c r="C21" s="1070" t="s">
        <v>604</v>
      </c>
      <c r="D21" s="16"/>
      <c r="E21" s="21"/>
    </row>
    <row r="22" spans="1:5" ht="23.1" customHeight="1" x14ac:dyDescent="0.3">
      <c r="A22" s="362">
        <v>12</v>
      </c>
      <c r="B22" s="1066">
        <v>1114050017</v>
      </c>
      <c r="C22" s="1070" t="s">
        <v>605</v>
      </c>
      <c r="D22" s="16"/>
      <c r="E22" s="21"/>
    </row>
    <row r="23" spans="1:5" ht="23.1" customHeight="1" x14ac:dyDescent="0.3">
      <c r="A23" s="362">
        <v>13</v>
      </c>
      <c r="B23" s="1062">
        <v>1114050018</v>
      </c>
      <c r="C23" s="1063" t="s">
        <v>606</v>
      </c>
      <c r="D23" s="16"/>
      <c r="E23" s="21"/>
    </row>
    <row r="24" spans="1:5" ht="23.1" customHeight="1" x14ac:dyDescent="0.3">
      <c r="A24" s="362">
        <v>14</v>
      </c>
      <c r="B24" s="1066">
        <v>1114050019</v>
      </c>
      <c r="C24" s="1070" t="s">
        <v>607</v>
      </c>
      <c r="D24" s="16"/>
      <c r="E24" s="21"/>
    </row>
    <row r="25" spans="1:5" ht="23.1" customHeight="1" x14ac:dyDescent="0.25">
      <c r="A25" s="362">
        <v>15</v>
      </c>
      <c r="B25" s="1064">
        <v>1114050020</v>
      </c>
      <c r="C25" s="959" t="s">
        <v>608</v>
      </c>
      <c r="D25" s="16"/>
      <c r="E25" s="21"/>
    </row>
    <row r="26" spans="1:5" ht="23.1" customHeight="1" x14ac:dyDescent="0.3">
      <c r="A26" s="362">
        <v>16</v>
      </c>
      <c r="B26" s="1066">
        <v>1114050021</v>
      </c>
      <c r="C26" s="1070" t="s">
        <v>609</v>
      </c>
      <c r="D26" s="16"/>
      <c r="E26" s="21"/>
    </row>
    <row r="27" spans="1:5" ht="23.1" customHeight="1" x14ac:dyDescent="0.3">
      <c r="A27" s="362">
        <v>17</v>
      </c>
      <c r="B27" s="1062">
        <v>1114050008</v>
      </c>
      <c r="C27" s="1063" t="s">
        <v>610</v>
      </c>
      <c r="D27" s="16"/>
      <c r="E27" s="21"/>
    </row>
    <row r="28" spans="1:5" ht="23.1" customHeight="1" x14ac:dyDescent="0.3">
      <c r="A28" s="362">
        <v>18</v>
      </c>
      <c r="B28" s="1068">
        <v>1114050009</v>
      </c>
      <c r="C28" s="1067" t="s">
        <v>611</v>
      </c>
      <c r="D28" s="16"/>
      <c r="E28" s="21"/>
    </row>
    <row r="29" spans="1:5" ht="23.1" customHeight="1" x14ac:dyDescent="0.25">
      <c r="A29" s="218">
        <v>19</v>
      </c>
      <c r="B29" s="1062">
        <v>1114050022</v>
      </c>
      <c r="C29" s="1028" t="s">
        <v>612</v>
      </c>
      <c r="D29" s="16"/>
      <c r="E29" s="21"/>
    </row>
    <row r="30" spans="1:5" ht="23.1" customHeight="1" x14ac:dyDescent="0.3">
      <c r="A30" s="218">
        <v>20</v>
      </c>
      <c r="B30" s="1066">
        <v>1114050023</v>
      </c>
      <c r="C30" s="1070" t="s">
        <v>613</v>
      </c>
      <c r="D30" s="16"/>
      <c r="E30" s="21"/>
    </row>
    <row r="31" spans="1:5" ht="23.1" customHeight="1" x14ac:dyDescent="0.3">
      <c r="A31" s="218">
        <v>21</v>
      </c>
      <c r="B31" s="1066">
        <v>1114050024</v>
      </c>
      <c r="C31" s="1070" t="s">
        <v>614</v>
      </c>
      <c r="D31" s="16"/>
      <c r="E31" s="21"/>
    </row>
    <row r="32" spans="1:5" ht="23.1" customHeight="1" x14ac:dyDescent="0.25">
      <c r="A32" s="218">
        <v>22</v>
      </c>
      <c r="B32" s="1062">
        <v>1114050026</v>
      </c>
      <c r="C32" s="1028" t="s">
        <v>615</v>
      </c>
      <c r="D32" s="16"/>
      <c r="E32" s="21"/>
    </row>
    <row r="33" spans="1:5" ht="23.1" customHeight="1" x14ac:dyDescent="0.25">
      <c r="A33" s="218">
        <v>23</v>
      </c>
      <c r="B33" s="1062"/>
      <c r="C33" s="1028"/>
      <c r="D33" s="16"/>
      <c r="E33" s="21"/>
    </row>
    <row r="34" spans="1:5" ht="23.1" customHeight="1" x14ac:dyDescent="0.2">
      <c r="A34" s="218">
        <v>24</v>
      </c>
      <c r="B34" s="460"/>
      <c r="C34" s="1027"/>
      <c r="D34" s="16"/>
      <c r="E34" s="21"/>
    </row>
    <row r="35" spans="1:5" ht="23.1" customHeight="1" x14ac:dyDescent="0.2">
      <c r="A35" s="218">
        <v>25</v>
      </c>
      <c r="B35" s="1071"/>
      <c r="C35" s="1072"/>
      <c r="D35" s="16"/>
      <c r="E35" s="21"/>
    </row>
    <row r="36" spans="1:5" ht="23.1" customHeight="1" x14ac:dyDescent="0.2">
      <c r="A36" s="218">
        <v>26</v>
      </c>
      <c r="B36" s="513"/>
      <c r="C36" s="965"/>
      <c r="D36" s="16"/>
      <c r="E36" s="21"/>
    </row>
    <row r="37" spans="1:5" ht="23.1" customHeight="1" x14ac:dyDescent="0.2">
      <c r="A37" s="218">
        <v>27</v>
      </c>
      <c r="B37" s="513"/>
      <c r="C37" s="965"/>
      <c r="D37" s="16"/>
      <c r="E37" s="21"/>
    </row>
    <row r="38" spans="1:5" ht="23.1" customHeight="1" x14ac:dyDescent="0.2">
      <c r="A38" s="218">
        <v>28</v>
      </c>
      <c r="B38" s="513"/>
      <c r="C38" s="965"/>
      <c r="D38" s="16"/>
      <c r="E38" s="21"/>
    </row>
    <row r="39" spans="1:5" ht="23.1" customHeight="1" x14ac:dyDescent="0.2">
      <c r="A39" s="218">
        <v>29</v>
      </c>
      <c r="B39" s="493"/>
      <c r="C39" s="597"/>
      <c r="D39" s="16"/>
      <c r="E39" s="21"/>
    </row>
    <row r="40" spans="1:5" ht="23.1" customHeight="1" thickBot="1" x14ac:dyDescent="0.25">
      <c r="A40" s="218">
        <v>30</v>
      </c>
      <c r="B40" s="493"/>
      <c r="C40" s="597"/>
      <c r="D40" s="16"/>
      <c r="E40" s="21"/>
    </row>
    <row r="41" spans="1:5" ht="23.1" customHeight="1" thickTop="1" x14ac:dyDescent="0.2">
      <c r="A41" s="1472"/>
      <c r="B41" s="1473"/>
      <c r="C41" s="1473"/>
      <c r="D41" s="1476"/>
      <c r="E41" s="1478"/>
    </row>
    <row r="42" spans="1:5" ht="23.1" customHeight="1" thickBot="1" x14ac:dyDescent="0.25">
      <c r="A42" s="1474"/>
      <c r="B42" s="1475"/>
      <c r="C42" s="1475"/>
      <c r="D42" s="1479"/>
      <c r="E42" s="1480"/>
    </row>
    <row r="43" spans="1:5" ht="23.1" customHeight="1" thickTop="1" x14ac:dyDescent="0.2"/>
    <row r="44" spans="1:5" ht="18.95" customHeight="1" x14ac:dyDescent="0.2">
      <c r="D44" s="1481" t="s">
        <v>73</v>
      </c>
      <c r="E44" s="1481"/>
    </row>
    <row r="45" spans="1:5" ht="18.95" customHeight="1" x14ac:dyDescent="0.2">
      <c r="D45" s="1"/>
    </row>
    <row r="46" spans="1:5" ht="20.100000000000001" customHeight="1" x14ac:dyDescent="0.2">
      <c r="D46" s="1"/>
    </row>
    <row r="47" spans="1:5" ht="16.5" customHeight="1" x14ac:dyDescent="0.2">
      <c r="D47" s="1"/>
    </row>
    <row r="48" spans="1:5" ht="12" customHeight="1" x14ac:dyDescent="0.2">
      <c r="D48" s="1"/>
    </row>
    <row r="49" spans="4:5" ht="15" customHeight="1" x14ac:dyDescent="0.2">
      <c r="D49" s="1481" t="s">
        <v>74</v>
      </c>
      <c r="E49" s="1481"/>
    </row>
    <row r="50" spans="4:5" ht="12" customHeight="1" x14ac:dyDescent="0.2"/>
  </sheetData>
  <mergeCells count="11">
    <mergeCell ref="D44:E44"/>
    <mergeCell ref="D49:E49"/>
    <mergeCell ref="A41:C42"/>
    <mergeCell ref="D41:E42"/>
    <mergeCell ref="A1:E1"/>
    <mergeCell ref="A2:E2"/>
    <mergeCell ref="A8:A10"/>
    <mergeCell ref="B8:B10"/>
    <mergeCell ref="C8:C10"/>
    <mergeCell ref="D8:D10"/>
    <mergeCell ref="E8:E10"/>
  </mergeCells>
  <phoneticPr fontId="24" type="noConversion"/>
  <printOptions horizontalCentered="1" verticalCentered="1"/>
  <pageMargins left="0" right="0" top="0.19685039370078741" bottom="0" header="0.15748031496062992" footer="0"/>
  <pageSetup paperSize="5" scale="8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Normal="100" zoomScaleSheetLayoutView="100" workbookViewId="0">
      <selection activeCell="C38" sqref="C38"/>
    </sheetView>
  </sheetViews>
  <sheetFormatPr defaultRowHeight="12.75" x14ac:dyDescent="0.2"/>
  <cols>
    <col min="1" max="1" width="4.85546875" customWidth="1"/>
    <col min="2" max="2" width="15.85546875" style="112" customWidth="1"/>
    <col min="3" max="3" width="42.28515625" customWidth="1"/>
    <col min="4" max="4" width="21.7109375" customWidth="1"/>
    <col min="5" max="5" width="19.140625" customWidth="1"/>
    <col min="6" max="6" width="17.7109375" customWidth="1"/>
    <col min="8" max="8" width="4.7109375" customWidth="1"/>
    <col min="9" max="9" width="13.140625" customWidth="1"/>
    <col min="10" max="10" width="24.7109375" customWidth="1"/>
    <col min="11" max="45" width="3.7109375" customWidth="1"/>
    <col min="46" max="46" width="5.42578125" customWidth="1"/>
    <col min="47" max="50" width="3.7109375" customWidth="1"/>
    <col min="57" max="57" width="10.140625" customWidth="1"/>
    <col min="59" max="59" width="4.42578125" customWidth="1"/>
    <col min="60" max="60" width="15.85546875" customWidth="1"/>
    <col min="61" max="61" width="20.28515625" customWidth="1"/>
    <col min="62" max="96" width="3.7109375" customWidth="1"/>
    <col min="103" max="103" width="9.5703125" bestFit="1" customWidth="1"/>
    <col min="104" max="104" width="25.7109375" customWidth="1"/>
  </cols>
  <sheetData>
    <row r="1" spans="1:6" ht="23.25" thickTop="1" x14ac:dyDescent="0.3">
      <c r="A1" s="1373" t="s">
        <v>929</v>
      </c>
      <c r="B1" s="1374"/>
      <c r="C1" s="1374"/>
      <c r="D1" s="1374"/>
      <c r="E1" s="1374"/>
      <c r="F1" s="1375"/>
    </row>
    <row r="2" spans="1:6" ht="18.75" x14ac:dyDescent="0.3">
      <c r="A2" s="1502" t="s">
        <v>50</v>
      </c>
      <c r="B2" s="1503"/>
      <c r="C2" s="1503"/>
      <c r="D2" s="1503"/>
      <c r="E2" s="1503"/>
      <c r="F2" s="1504"/>
    </row>
    <row r="3" spans="1:6" ht="21" thickBot="1" x14ac:dyDescent="0.35">
      <c r="A3" s="1496" t="s">
        <v>76</v>
      </c>
      <c r="B3" s="1497"/>
      <c r="C3" s="1497"/>
      <c r="D3" s="1497"/>
      <c r="E3" s="1497"/>
      <c r="F3" s="1498"/>
    </row>
    <row r="4" spans="1:6" ht="13.5" thickTop="1" x14ac:dyDescent="0.2">
      <c r="A4" s="2"/>
      <c r="B4" s="443"/>
      <c r="C4" s="3"/>
      <c r="D4" s="3"/>
      <c r="E4" s="3"/>
      <c r="F4" s="4"/>
    </row>
    <row r="5" spans="1:6" x14ac:dyDescent="0.2">
      <c r="A5" s="712"/>
      <c r="B5" s="445"/>
      <c r="C5" s="527" t="s">
        <v>326</v>
      </c>
      <c r="D5" s="161" t="s">
        <v>1242</v>
      </c>
      <c r="E5" s="161"/>
      <c r="F5" s="241"/>
    </row>
    <row r="6" spans="1:6" x14ac:dyDescent="0.2">
      <c r="A6" s="526"/>
      <c r="B6" s="527"/>
      <c r="C6" s="527"/>
      <c r="D6" s="161"/>
      <c r="E6" s="41"/>
      <c r="F6" s="69"/>
    </row>
    <row r="7" spans="1:6" x14ac:dyDescent="0.2">
      <c r="A7" s="712"/>
      <c r="B7" s="445"/>
      <c r="C7" s="527" t="s">
        <v>327</v>
      </c>
      <c r="D7" s="161" t="s">
        <v>1219</v>
      </c>
      <c r="E7" s="41"/>
      <c r="F7" s="241"/>
    </row>
    <row r="8" spans="1:6" ht="13.5" thickBot="1" x14ac:dyDescent="0.25">
      <c r="A8" s="7"/>
      <c r="B8" s="444"/>
      <c r="C8" s="8"/>
      <c r="D8" s="8"/>
      <c r="E8" s="8"/>
      <c r="F8" s="9"/>
    </row>
    <row r="9" spans="1:6" ht="11.1" customHeight="1" thickTop="1" x14ac:dyDescent="0.2">
      <c r="A9" s="1379" t="s">
        <v>40</v>
      </c>
      <c r="B9" s="1382" t="s">
        <v>41</v>
      </c>
      <c r="C9" s="1382" t="s">
        <v>70</v>
      </c>
      <c r="D9" s="1505" t="s">
        <v>328</v>
      </c>
      <c r="E9" s="1382" t="s">
        <v>71</v>
      </c>
      <c r="F9" s="1499" t="s">
        <v>65</v>
      </c>
    </row>
    <row r="10" spans="1:6" ht="11.1" customHeight="1" x14ac:dyDescent="0.2">
      <c r="A10" s="1380"/>
      <c r="B10" s="1383"/>
      <c r="C10" s="1383"/>
      <c r="D10" s="1506"/>
      <c r="E10" s="1383"/>
      <c r="F10" s="1500"/>
    </row>
    <row r="11" spans="1:6" ht="11.1" customHeight="1" thickBot="1" x14ac:dyDescent="0.25">
      <c r="A11" s="1381"/>
      <c r="B11" s="1384"/>
      <c r="C11" s="1384"/>
      <c r="D11" s="1507"/>
      <c r="E11" s="1384"/>
      <c r="F11" s="1501"/>
    </row>
    <row r="12" spans="1:6" ht="23.1" customHeight="1" thickTop="1" x14ac:dyDescent="0.2">
      <c r="A12" s="212">
        <v>1</v>
      </c>
      <c r="B12" s="497">
        <v>4015010040</v>
      </c>
      <c r="C12" s="818" t="s">
        <v>812</v>
      </c>
      <c r="D12" s="25"/>
      <c r="E12" s="18"/>
      <c r="F12" s="19"/>
    </row>
    <row r="13" spans="1:6" ht="23.1" customHeight="1" x14ac:dyDescent="0.2">
      <c r="A13" s="218">
        <v>2</v>
      </c>
      <c r="B13" s="497">
        <v>4015010002</v>
      </c>
      <c r="C13" s="818" t="s">
        <v>814</v>
      </c>
      <c r="D13" s="26"/>
      <c r="E13" s="16"/>
      <c r="F13" s="21"/>
    </row>
    <row r="14" spans="1:6" ht="23.1" customHeight="1" x14ac:dyDescent="0.2">
      <c r="A14" s="362">
        <v>3</v>
      </c>
      <c r="B14" s="497">
        <v>4015010019</v>
      </c>
      <c r="C14" s="818" t="s">
        <v>815</v>
      </c>
      <c r="D14" s="230"/>
      <c r="E14" s="231"/>
      <c r="F14" s="363"/>
    </row>
    <row r="15" spans="1:6" ht="23.1" customHeight="1" x14ac:dyDescent="0.2">
      <c r="A15" s="362">
        <v>4</v>
      </c>
      <c r="B15" s="513">
        <v>4015010004</v>
      </c>
      <c r="C15" s="1010" t="s">
        <v>817</v>
      </c>
      <c r="D15" s="26"/>
      <c r="E15" s="16"/>
      <c r="F15" s="21"/>
    </row>
    <row r="16" spans="1:6" ht="23.1" customHeight="1" x14ac:dyDescent="0.2">
      <c r="A16" s="362">
        <v>5</v>
      </c>
      <c r="B16" s="497">
        <v>4015010042</v>
      </c>
      <c r="C16" s="818" t="s">
        <v>819</v>
      </c>
      <c r="D16" s="26"/>
      <c r="E16" s="16"/>
      <c r="F16" s="21"/>
    </row>
    <row r="17" spans="1:6" ht="23.1" customHeight="1" x14ac:dyDescent="0.25">
      <c r="A17" s="362">
        <v>6</v>
      </c>
      <c r="B17" s="1021">
        <v>4015010006</v>
      </c>
      <c r="C17" s="819" t="s">
        <v>820</v>
      </c>
      <c r="D17" s="26"/>
      <c r="E17" s="16"/>
      <c r="F17" s="21"/>
    </row>
    <row r="18" spans="1:6" ht="23.1" customHeight="1" x14ac:dyDescent="0.2">
      <c r="A18" s="362">
        <v>7</v>
      </c>
      <c r="B18" s="497">
        <v>4015010044</v>
      </c>
      <c r="C18" s="818" t="s">
        <v>822</v>
      </c>
      <c r="D18" s="26"/>
      <c r="E18" s="16"/>
      <c r="F18" s="21"/>
    </row>
    <row r="19" spans="1:6" ht="23.1" customHeight="1" x14ac:dyDescent="0.2">
      <c r="A19" s="362">
        <v>8</v>
      </c>
      <c r="B19" s="497">
        <v>4015010010</v>
      </c>
      <c r="C19" s="818" t="s">
        <v>824</v>
      </c>
      <c r="D19" s="26"/>
      <c r="E19" s="16"/>
      <c r="F19" s="21"/>
    </row>
    <row r="20" spans="1:6" ht="23.1" customHeight="1" x14ac:dyDescent="0.25">
      <c r="A20" s="362">
        <v>9</v>
      </c>
      <c r="B20" s="1021">
        <v>4015010024</v>
      </c>
      <c r="C20" s="819" t="s">
        <v>826</v>
      </c>
      <c r="D20" s="26"/>
      <c r="E20" s="16"/>
      <c r="F20" s="21"/>
    </row>
    <row r="21" spans="1:6" ht="23.1" customHeight="1" x14ac:dyDescent="0.2">
      <c r="A21" s="362">
        <v>10</v>
      </c>
      <c r="B21" s="497">
        <v>4015010045</v>
      </c>
      <c r="C21" s="818" t="s">
        <v>828</v>
      </c>
      <c r="D21" s="26"/>
      <c r="E21" s="16"/>
      <c r="F21" s="21"/>
    </row>
    <row r="22" spans="1:6" ht="23.1" customHeight="1" x14ac:dyDescent="0.25">
      <c r="A22" s="362">
        <v>11</v>
      </c>
      <c r="B22" s="1021">
        <v>4015010055</v>
      </c>
      <c r="C22" s="819" t="s">
        <v>830</v>
      </c>
      <c r="D22" s="26"/>
      <c r="E22" s="16"/>
      <c r="F22" s="21"/>
    </row>
    <row r="23" spans="1:6" ht="23.1" customHeight="1" x14ac:dyDescent="0.2">
      <c r="A23" s="362">
        <v>12</v>
      </c>
      <c r="B23" s="497">
        <v>4015010046</v>
      </c>
      <c r="C23" s="818" t="s">
        <v>832</v>
      </c>
      <c r="D23" s="26"/>
      <c r="E23" s="16"/>
      <c r="F23" s="21"/>
    </row>
    <row r="24" spans="1:6" ht="23.1" customHeight="1" x14ac:dyDescent="0.2">
      <c r="A24" s="362">
        <v>13</v>
      </c>
      <c r="B24" s="497">
        <v>4015010050</v>
      </c>
      <c r="C24" s="818" t="s">
        <v>835</v>
      </c>
      <c r="D24" s="230"/>
      <c r="E24" s="231"/>
      <c r="F24" s="232"/>
    </row>
    <row r="25" spans="1:6" ht="23.1" customHeight="1" x14ac:dyDescent="0.25">
      <c r="A25" s="362">
        <v>14</v>
      </c>
      <c r="B25" s="1021">
        <v>4015010052</v>
      </c>
      <c r="C25" s="819" t="s">
        <v>837</v>
      </c>
      <c r="D25" s="26"/>
      <c r="E25" s="16"/>
      <c r="F25" s="21"/>
    </row>
    <row r="26" spans="1:6" ht="23.1" customHeight="1" x14ac:dyDescent="0.25">
      <c r="A26" s="362">
        <v>15</v>
      </c>
      <c r="B26" s="1021">
        <v>4015010014</v>
      </c>
      <c r="C26" s="819" t="s">
        <v>840</v>
      </c>
      <c r="D26" s="26"/>
      <c r="E26" s="16"/>
      <c r="F26" s="21"/>
    </row>
    <row r="27" spans="1:6" ht="23.1" customHeight="1" x14ac:dyDescent="0.2">
      <c r="A27" s="362">
        <v>16</v>
      </c>
      <c r="B27" s="513">
        <v>4015010033</v>
      </c>
      <c r="C27" s="1010" t="s">
        <v>842</v>
      </c>
      <c r="D27" s="26"/>
      <c r="E27" s="16"/>
      <c r="F27" s="21"/>
    </row>
    <row r="28" spans="1:6" ht="23.1" customHeight="1" x14ac:dyDescent="0.2">
      <c r="A28" s="362">
        <v>17</v>
      </c>
      <c r="B28" s="497">
        <v>4015010056</v>
      </c>
      <c r="C28" s="818" t="s">
        <v>843</v>
      </c>
      <c r="D28" s="26"/>
      <c r="E28" s="16"/>
      <c r="F28" s="21"/>
    </row>
    <row r="29" spans="1:6" ht="23.1" customHeight="1" x14ac:dyDescent="0.25">
      <c r="A29" s="362">
        <v>18</v>
      </c>
      <c r="B29" s="1022">
        <v>4015010034</v>
      </c>
      <c r="C29" s="1016" t="s">
        <v>845</v>
      </c>
      <c r="D29" s="26"/>
      <c r="E29" s="16"/>
      <c r="F29" s="21"/>
    </row>
    <row r="30" spans="1:6" ht="23.1" customHeight="1" x14ac:dyDescent="0.25">
      <c r="A30" s="218">
        <v>19</v>
      </c>
      <c r="B30" s="1021">
        <v>4015010016</v>
      </c>
      <c r="C30" s="819" t="s">
        <v>847</v>
      </c>
      <c r="D30" s="26"/>
      <c r="E30" s="16"/>
      <c r="F30" s="21"/>
    </row>
    <row r="31" spans="1:6" ht="23.1" customHeight="1" x14ac:dyDescent="0.25">
      <c r="A31" s="218">
        <v>20</v>
      </c>
      <c r="B31" s="1021">
        <v>4015010037</v>
      </c>
      <c r="C31" s="819" t="s">
        <v>849</v>
      </c>
      <c r="D31" s="26"/>
      <c r="E31" s="16"/>
      <c r="F31" s="21"/>
    </row>
    <row r="32" spans="1:6" ht="23.1" customHeight="1" x14ac:dyDescent="0.2">
      <c r="A32" s="218">
        <v>21</v>
      </c>
      <c r="B32" s="513">
        <v>4015010018</v>
      </c>
      <c r="C32" s="1010" t="s">
        <v>850</v>
      </c>
      <c r="D32" s="26"/>
      <c r="E32" s="16"/>
      <c r="F32" s="21"/>
    </row>
    <row r="33" spans="1:6" ht="23.1" customHeight="1" x14ac:dyDescent="0.2">
      <c r="A33" s="218">
        <v>22</v>
      </c>
      <c r="B33" s="665"/>
      <c r="C33" s="839"/>
      <c r="D33" s="26"/>
      <c r="E33" s="16"/>
      <c r="F33" s="21"/>
    </row>
    <row r="34" spans="1:6" ht="23.1" customHeight="1" x14ac:dyDescent="0.2">
      <c r="A34" s="218">
        <v>23</v>
      </c>
      <c r="B34" s="460"/>
      <c r="C34" s="836"/>
      <c r="D34" s="26"/>
      <c r="E34" s="16"/>
      <c r="F34" s="21"/>
    </row>
    <row r="35" spans="1:6" ht="23.1" customHeight="1" x14ac:dyDescent="0.2">
      <c r="A35" s="218">
        <v>24</v>
      </c>
      <c r="B35" s="460"/>
      <c r="C35" s="836"/>
      <c r="D35" s="26"/>
      <c r="E35" s="16"/>
      <c r="F35" s="21"/>
    </row>
    <row r="36" spans="1:6" ht="23.1" customHeight="1" x14ac:dyDescent="0.2">
      <c r="A36" s="218">
        <v>25</v>
      </c>
      <c r="B36" s="1071"/>
      <c r="C36" s="1072"/>
      <c r="D36" s="16"/>
      <c r="E36" s="16"/>
      <c r="F36" s="21"/>
    </row>
    <row r="37" spans="1:6" ht="23.1" customHeight="1" x14ac:dyDescent="0.2">
      <c r="A37" s="218">
        <v>26</v>
      </c>
      <c r="B37" s="513"/>
      <c r="C37" s="965"/>
      <c r="D37" s="16"/>
      <c r="E37" s="16"/>
      <c r="F37" s="21"/>
    </row>
    <row r="38" spans="1:6" ht="23.1" customHeight="1" x14ac:dyDescent="0.2">
      <c r="A38" s="218">
        <v>27</v>
      </c>
      <c r="B38" s="513"/>
      <c r="C38" s="965"/>
      <c r="D38" s="16"/>
      <c r="E38" s="16"/>
      <c r="F38" s="21"/>
    </row>
    <row r="39" spans="1:6" ht="23.1" customHeight="1" x14ac:dyDescent="0.2">
      <c r="A39" s="218">
        <v>28</v>
      </c>
      <c r="B39" s="513"/>
      <c r="C39" s="965"/>
      <c r="D39" s="16"/>
      <c r="E39" s="16"/>
      <c r="F39" s="21"/>
    </row>
    <row r="40" spans="1:6" ht="23.1" customHeight="1" x14ac:dyDescent="0.2">
      <c r="A40" s="218">
        <v>29</v>
      </c>
      <c r="B40" s="448"/>
      <c r="C40" s="449"/>
      <c r="D40" s="16"/>
      <c r="E40" s="16"/>
      <c r="F40" s="21"/>
    </row>
    <row r="41" spans="1:6" ht="23.1" customHeight="1" x14ac:dyDescent="0.2">
      <c r="A41" s="218">
        <v>30</v>
      </c>
      <c r="B41" s="283"/>
      <c r="C41" s="364"/>
      <c r="D41" s="16"/>
      <c r="E41" s="16"/>
      <c r="F41" s="21"/>
    </row>
    <row r="42" spans="1:6" ht="23.1" customHeight="1" thickBot="1" x14ac:dyDescent="0.25">
      <c r="A42" s="528"/>
      <c r="B42" s="529"/>
      <c r="C42" s="530"/>
      <c r="D42" s="23"/>
      <c r="E42" s="23"/>
      <c r="F42" s="24"/>
    </row>
    <row r="43" spans="1:6" ht="23.1" customHeight="1" thickTop="1" x14ac:dyDescent="0.25">
      <c r="A43" s="13"/>
      <c r="B43" s="111"/>
      <c r="C43" s="5"/>
      <c r="D43" s="5"/>
      <c r="E43" s="127" t="s">
        <v>325</v>
      </c>
      <c r="F43" s="6"/>
    </row>
    <row r="44" spans="1:6" ht="23.1" customHeight="1" x14ac:dyDescent="0.2">
      <c r="A44" s="13"/>
      <c r="B44" s="111"/>
      <c r="C44" s="5"/>
      <c r="D44" s="5"/>
      <c r="E44" s="5"/>
      <c r="F44" s="6"/>
    </row>
    <row r="45" spans="1:6" ht="18.95" customHeight="1" x14ac:dyDescent="0.2">
      <c r="A45" s="13"/>
      <c r="B45" s="111"/>
      <c r="C45" s="5"/>
      <c r="D45" s="5"/>
      <c r="E45" s="445"/>
      <c r="F45" s="710"/>
    </row>
    <row r="46" spans="1:6" ht="18.95" customHeight="1" thickBot="1" x14ac:dyDescent="0.25">
      <c r="A46" s="7"/>
      <c r="B46" s="444"/>
      <c r="C46" s="8"/>
      <c r="D46" s="8"/>
      <c r="E46" s="711"/>
      <c r="F46" s="9"/>
    </row>
    <row r="47" spans="1:6" ht="20.100000000000001" customHeight="1" thickTop="1" x14ac:dyDescent="0.2">
      <c r="E47" s="1"/>
    </row>
    <row r="48" spans="1:6" ht="20.100000000000001" customHeight="1" x14ac:dyDescent="0.2">
      <c r="E48" s="1"/>
    </row>
    <row r="49" spans="5:6" ht="20.100000000000001" customHeight="1" x14ac:dyDescent="0.2">
      <c r="E49" s="1"/>
    </row>
    <row r="50" spans="5:6" ht="20.100000000000001" customHeight="1" x14ac:dyDescent="0.2">
      <c r="E50" s="1"/>
    </row>
    <row r="51" spans="5:6" ht="16.5" customHeight="1" x14ac:dyDescent="0.2">
      <c r="E51" s="531"/>
    </row>
    <row r="52" spans="5:6" ht="12" customHeight="1" x14ac:dyDescent="0.2">
      <c r="E52" s="1"/>
    </row>
    <row r="53" spans="5:6" ht="15" customHeight="1" x14ac:dyDescent="0.2">
      <c r="F53" s="531"/>
    </row>
    <row r="54" spans="5:6" ht="12" customHeight="1" x14ac:dyDescent="0.2"/>
  </sheetData>
  <mergeCells count="9">
    <mergeCell ref="A1:F1"/>
    <mergeCell ref="A3:F3"/>
    <mergeCell ref="A9:A11"/>
    <mergeCell ref="B9:B11"/>
    <mergeCell ref="C9:C11"/>
    <mergeCell ref="F9:F11"/>
    <mergeCell ref="E9:E11"/>
    <mergeCell ref="A2:F2"/>
    <mergeCell ref="D9:D11"/>
  </mergeCells>
  <printOptions horizontalCentered="1"/>
  <pageMargins left="0" right="0" top="0.78740157480314965" bottom="0" header="0" footer="0"/>
  <pageSetup paperSize="5"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3"/>
  <sheetViews>
    <sheetView showGridLines="0" view="pageBreakPreview" zoomScale="70" zoomScaleNormal="76" zoomScaleSheetLayoutView="70" workbookViewId="0">
      <selection activeCell="H416" sqref="H416"/>
    </sheetView>
  </sheetViews>
  <sheetFormatPr defaultRowHeight="15" x14ac:dyDescent="0.2"/>
  <cols>
    <col min="1" max="1" width="4.85546875" style="125" customWidth="1"/>
    <col min="2" max="2" width="16.28515625" style="125" customWidth="1"/>
    <col min="3" max="3" width="40.7109375" style="63" customWidth="1"/>
    <col min="4" max="4" width="5.7109375" style="125" customWidth="1"/>
    <col min="5" max="5" width="3.7109375" style="125" customWidth="1"/>
    <col min="6" max="6" width="5" style="125" customWidth="1"/>
    <col min="7" max="7" width="16.85546875" style="125" customWidth="1"/>
    <col min="8" max="8" width="40.7109375" style="125" customWidth="1"/>
    <col min="9" max="9" width="5.42578125" style="125" customWidth="1"/>
    <col min="10" max="10" width="3.7109375" style="125" customWidth="1"/>
    <col min="11" max="11" width="5" style="125" customWidth="1"/>
    <col min="12" max="12" width="16.7109375" style="125" customWidth="1"/>
    <col min="13" max="13" width="40.7109375" style="125" customWidth="1"/>
    <col min="14" max="14" width="5.7109375" style="125" customWidth="1"/>
    <col min="15" max="15" width="3.7109375" style="125" customWidth="1"/>
    <col min="16" max="16" width="6.85546875" style="125" customWidth="1"/>
    <col min="17" max="17" width="16.7109375" style="125" customWidth="1"/>
    <col min="18" max="18" width="40.7109375" style="125" customWidth="1"/>
    <col min="19" max="19" width="5.5703125" style="125" customWidth="1"/>
    <col min="20" max="20" width="9" style="125" customWidth="1"/>
    <col min="21" max="21" width="12.7109375" style="125" bestFit="1" customWidth="1"/>
    <col min="22" max="22" width="32.28515625" style="125" bestFit="1" customWidth="1"/>
    <col min="23" max="23" width="14.28515625" style="125" bestFit="1" customWidth="1"/>
    <col min="24" max="24" width="31.5703125" style="125" bestFit="1" customWidth="1"/>
    <col min="25" max="16384" width="9.140625" style="125"/>
  </cols>
  <sheetData>
    <row r="1" spans="1:25" ht="18" x14ac:dyDescent="0.25">
      <c r="A1" s="608" t="s">
        <v>949</v>
      </c>
      <c r="B1" s="609"/>
      <c r="C1" s="713"/>
      <c r="D1" s="609"/>
      <c r="E1" s="609"/>
      <c r="F1" s="609"/>
      <c r="G1" s="609"/>
      <c r="H1" s="609"/>
    </row>
    <row r="2" spans="1:25" ht="18" x14ac:dyDescent="0.25">
      <c r="A2" s="608" t="s">
        <v>1253</v>
      </c>
      <c r="B2" s="609"/>
      <c r="C2" s="713"/>
      <c r="D2" s="609"/>
      <c r="E2" s="609"/>
      <c r="F2" s="609"/>
      <c r="G2" s="609"/>
      <c r="H2" s="609"/>
      <c r="L2" s="125" t="s">
        <v>894</v>
      </c>
    </row>
    <row r="3" spans="1:25" ht="18" x14ac:dyDescent="0.25">
      <c r="A3" s="608" t="s">
        <v>142</v>
      </c>
      <c r="B3" s="609"/>
      <c r="C3" s="713"/>
      <c r="D3" s="609"/>
      <c r="E3" s="609"/>
      <c r="F3" s="609"/>
      <c r="G3" s="609"/>
      <c r="H3" s="609"/>
    </row>
    <row r="4" spans="1:25" x14ac:dyDescent="0.2">
      <c r="A4" s="606"/>
      <c r="B4" s="606"/>
      <c r="C4" s="607"/>
      <c r="D4" s="606"/>
      <c r="E4" s="606"/>
      <c r="F4" s="606"/>
      <c r="G4" s="606"/>
      <c r="H4" s="606"/>
    </row>
    <row r="6" spans="1:25" ht="16.5" thickBot="1" x14ac:dyDescent="0.3">
      <c r="A6" s="186" t="s">
        <v>1254</v>
      </c>
      <c r="B6" s="186"/>
      <c r="C6" s="517"/>
      <c r="D6" s="186"/>
      <c r="E6" s="186"/>
      <c r="F6" s="186" t="s">
        <v>1255</v>
      </c>
      <c r="G6" s="186"/>
      <c r="H6" s="517"/>
      <c r="I6" s="186"/>
      <c r="J6" s="186"/>
      <c r="K6" s="186" t="s">
        <v>1256</v>
      </c>
      <c r="L6" s="186"/>
      <c r="M6" s="186"/>
      <c r="N6" s="186"/>
    </row>
    <row r="7" spans="1:25" ht="21.75" customHeight="1" thickBot="1" x14ac:dyDescent="0.25">
      <c r="A7" s="660" t="s">
        <v>152</v>
      </c>
      <c r="B7" s="661" t="s">
        <v>41</v>
      </c>
      <c r="C7" s="661" t="s">
        <v>42</v>
      </c>
      <c r="D7" s="662" t="s">
        <v>153</v>
      </c>
      <c r="E7" s="663"/>
      <c r="F7" s="660" t="s">
        <v>152</v>
      </c>
      <c r="G7" s="661" t="s">
        <v>41</v>
      </c>
      <c r="H7" s="661" t="s">
        <v>42</v>
      </c>
      <c r="I7" s="662" t="s">
        <v>153</v>
      </c>
      <c r="J7" s="663"/>
      <c r="K7" s="660" t="s">
        <v>152</v>
      </c>
      <c r="L7" s="661" t="s">
        <v>41</v>
      </c>
      <c r="M7" s="661" t="s">
        <v>42</v>
      </c>
      <c r="N7" s="662" t="s">
        <v>153</v>
      </c>
    </row>
    <row r="8" spans="1:25" ht="15.75" x14ac:dyDescent="0.25">
      <c r="A8" s="190"/>
      <c r="B8" s="191"/>
      <c r="C8" s="191"/>
      <c r="D8" s="192"/>
      <c r="E8" s="186"/>
      <c r="F8" s="190"/>
      <c r="G8" s="191"/>
      <c r="H8" s="191"/>
      <c r="I8" s="192"/>
      <c r="J8" s="186"/>
      <c r="K8" s="190"/>
      <c r="L8" s="191"/>
      <c r="M8" s="191"/>
      <c r="N8" s="192"/>
      <c r="P8" s="1250"/>
      <c r="Q8" s="465"/>
      <c r="R8" s="1250"/>
    </row>
    <row r="9" spans="1:25" ht="18.75" x14ac:dyDescent="0.3">
      <c r="A9" s="664">
        <v>1</v>
      </c>
      <c r="B9" s="1242" t="s">
        <v>1659</v>
      </c>
      <c r="C9" s="1243" t="s">
        <v>1731</v>
      </c>
      <c r="D9" s="1178" t="s">
        <v>44</v>
      </c>
      <c r="F9" s="664">
        <v>1</v>
      </c>
      <c r="G9" s="1244" t="s">
        <v>1686</v>
      </c>
      <c r="H9" s="1245" t="s">
        <v>1758</v>
      </c>
      <c r="I9" s="1178" t="s">
        <v>44</v>
      </c>
      <c r="K9" s="664">
        <v>1</v>
      </c>
      <c r="L9" s="1242" t="s">
        <v>1658</v>
      </c>
      <c r="M9" s="1243" t="s">
        <v>1730</v>
      </c>
      <c r="N9" s="1178" t="s">
        <v>45</v>
      </c>
      <c r="V9" s="1159"/>
      <c r="W9" s="1164"/>
      <c r="X9" s="1161"/>
      <c r="Y9" s="1163"/>
    </row>
    <row r="10" spans="1:25" ht="18.75" x14ac:dyDescent="0.3">
      <c r="A10" s="664">
        <v>2</v>
      </c>
      <c r="B10" s="1244" t="s">
        <v>1688</v>
      </c>
      <c r="C10" s="1245" t="s">
        <v>1760</v>
      </c>
      <c r="D10" s="1178" t="s">
        <v>45</v>
      </c>
      <c r="F10" s="664">
        <v>2</v>
      </c>
      <c r="G10" s="1242" t="s">
        <v>1660</v>
      </c>
      <c r="H10" s="1243" t="s">
        <v>1732</v>
      </c>
      <c r="I10" s="1178" t="s">
        <v>44</v>
      </c>
      <c r="K10" s="664">
        <v>2</v>
      </c>
      <c r="L10" s="1244" t="s">
        <v>1687</v>
      </c>
      <c r="M10" s="1245" t="s">
        <v>1759</v>
      </c>
      <c r="N10" s="1178" t="s">
        <v>45</v>
      </c>
      <c r="V10" s="1159"/>
      <c r="W10" s="1163"/>
      <c r="Y10" s="1163"/>
    </row>
    <row r="11" spans="1:25" ht="18.75" x14ac:dyDescent="0.3">
      <c r="A11" s="664">
        <v>3</v>
      </c>
      <c r="B11" s="1244" t="s">
        <v>1720</v>
      </c>
      <c r="C11" s="1245" t="s">
        <v>1792</v>
      </c>
      <c r="D11" s="1178" t="s">
        <v>44</v>
      </c>
      <c r="F11" s="664">
        <v>3</v>
      </c>
      <c r="G11" s="1246" t="s">
        <v>1677</v>
      </c>
      <c r="H11" s="1247" t="s">
        <v>1749</v>
      </c>
      <c r="I11" s="1178" t="s">
        <v>44</v>
      </c>
      <c r="K11" s="664">
        <v>3</v>
      </c>
      <c r="L11" s="1244" t="s">
        <v>1689</v>
      </c>
      <c r="M11" s="1245" t="s">
        <v>1761</v>
      </c>
      <c r="N11" s="1178" t="s">
        <v>44</v>
      </c>
      <c r="V11" s="1159"/>
      <c r="W11" s="1163"/>
      <c r="Y11" s="1163"/>
    </row>
    <row r="12" spans="1:25" ht="18.75" x14ac:dyDescent="0.3">
      <c r="A12" s="664">
        <v>4</v>
      </c>
      <c r="B12" s="1242" t="s">
        <v>1661</v>
      </c>
      <c r="C12" s="1243" t="s">
        <v>1733</v>
      </c>
      <c r="D12" s="1178" t="s">
        <v>44</v>
      </c>
      <c r="F12" s="664">
        <v>4</v>
      </c>
      <c r="G12" s="1244" t="s">
        <v>1690</v>
      </c>
      <c r="H12" s="1245" t="s">
        <v>1762</v>
      </c>
      <c r="I12" s="1178" t="s">
        <v>45</v>
      </c>
      <c r="K12" s="664">
        <v>4</v>
      </c>
      <c r="L12" s="1244" t="s">
        <v>1691</v>
      </c>
      <c r="M12" s="1245" t="s">
        <v>1763</v>
      </c>
      <c r="N12" s="1178" t="s">
        <v>45</v>
      </c>
      <c r="V12" s="1159"/>
      <c r="W12" s="1164"/>
      <c r="X12" s="1161"/>
      <c r="Y12" s="1163"/>
    </row>
    <row r="13" spans="1:25" ht="18.75" x14ac:dyDescent="0.3">
      <c r="A13" s="664">
        <v>5</v>
      </c>
      <c r="B13" s="1246" t="s">
        <v>1678</v>
      </c>
      <c r="C13" s="1247" t="s">
        <v>1750</v>
      </c>
      <c r="D13" s="1178" t="s">
        <v>45</v>
      </c>
      <c r="F13" s="664">
        <v>5</v>
      </c>
      <c r="G13" s="1242" t="s">
        <v>1662</v>
      </c>
      <c r="H13" s="1243" t="s">
        <v>1734</v>
      </c>
      <c r="I13" s="1178" t="s">
        <v>44</v>
      </c>
      <c r="K13" s="664">
        <v>5</v>
      </c>
      <c r="L13" s="1244" t="s">
        <v>1692</v>
      </c>
      <c r="M13" s="1245" t="s">
        <v>1764</v>
      </c>
      <c r="N13" s="1178" t="s">
        <v>45</v>
      </c>
      <c r="V13" s="1159"/>
      <c r="W13" s="1166"/>
      <c r="X13" s="1160"/>
      <c r="Y13" s="1163"/>
    </row>
    <row r="14" spans="1:25" ht="18.75" x14ac:dyDescent="0.3">
      <c r="A14" s="664">
        <v>6</v>
      </c>
      <c r="B14" s="1242" t="s">
        <v>1663</v>
      </c>
      <c r="C14" s="1243" t="s">
        <v>1735</v>
      </c>
      <c r="D14" s="1178" t="s">
        <v>45</v>
      </c>
      <c r="F14" s="664">
        <v>6</v>
      </c>
      <c r="G14" s="1244" t="s">
        <v>1693</v>
      </c>
      <c r="H14" s="1245" t="s">
        <v>1765</v>
      </c>
      <c r="I14" s="1178" t="s">
        <v>45</v>
      </c>
      <c r="K14" s="664">
        <v>6</v>
      </c>
      <c r="L14" s="1244" t="s">
        <v>1694</v>
      </c>
      <c r="M14" s="1245" t="s">
        <v>1766</v>
      </c>
      <c r="N14" s="1178" t="s">
        <v>44</v>
      </c>
      <c r="V14" s="1159"/>
      <c r="W14" s="1164"/>
      <c r="X14" s="1161"/>
      <c r="Y14" s="1163"/>
    </row>
    <row r="15" spans="1:25" ht="18.75" x14ac:dyDescent="0.3">
      <c r="A15" s="664">
        <v>7</v>
      </c>
      <c r="B15" s="1244" t="s">
        <v>1697</v>
      </c>
      <c r="C15" s="1245" t="s">
        <v>1769</v>
      </c>
      <c r="D15" s="1178" t="s">
        <v>45</v>
      </c>
      <c r="F15" s="664">
        <v>7</v>
      </c>
      <c r="G15" s="1246" t="s">
        <v>1679</v>
      </c>
      <c r="H15" s="1247" t="s">
        <v>1751</v>
      </c>
      <c r="I15" s="1178" t="s">
        <v>45</v>
      </c>
      <c r="K15" s="664">
        <v>7</v>
      </c>
      <c r="L15" s="1244" t="s">
        <v>1695</v>
      </c>
      <c r="M15" s="1245" t="s">
        <v>1767</v>
      </c>
      <c r="N15" s="1178" t="s">
        <v>44</v>
      </c>
      <c r="V15" s="1159"/>
      <c r="W15" s="1163"/>
      <c r="Y15" s="1163"/>
    </row>
    <row r="16" spans="1:25" ht="18.75" x14ac:dyDescent="0.3">
      <c r="A16" s="664">
        <v>8</v>
      </c>
      <c r="B16" s="1242" t="s">
        <v>1666</v>
      </c>
      <c r="C16" s="1243" t="s">
        <v>1738</v>
      </c>
      <c r="D16" s="1178" t="s">
        <v>45</v>
      </c>
      <c r="F16" s="664">
        <v>8</v>
      </c>
      <c r="G16" s="1242" t="s">
        <v>1664</v>
      </c>
      <c r="H16" s="1243" t="s">
        <v>1736</v>
      </c>
      <c r="I16" s="1178" t="s">
        <v>45</v>
      </c>
      <c r="K16" s="664">
        <v>8</v>
      </c>
      <c r="L16" s="1244" t="s">
        <v>1696</v>
      </c>
      <c r="M16" s="1245" t="s">
        <v>1768</v>
      </c>
      <c r="N16" s="1178" t="s">
        <v>44</v>
      </c>
      <c r="V16" s="1159"/>
      <c r="W16" s="1164"/>
      <c r="X16" s="1161"/>
      <c r="Y16" s="1163"/>
    </row>
    <row r="17" spans="1:25" ht="18.75" x14ac:dyDescent="0.3">
      <c r="A17" s="664">
        <v>9</v>
      </c>
      <c r="B17" s="1242" t="s">
        <v>1670</v>
      </c>
      <c r="C17" s="1243" t="s">
        <v>1742</v>
      </c>
      <c r="D17" s="1178" t="s">
        <v>45</v>
      </c>
      <c r="F17" s="664">
        <v>9</v>
      </c>
      <c r="G17" s="1242" t="s">
        <v>1667</v>
      </c>
      <c r="H17" s="1243" t="s">
        <v>1739</v>
      </c>
      <c r="I17" s="1178" t="s">
        <v>45</v>
      </c>
      <c r="K17" s="664">
        <v>9</v>
      </c>
      <c r="L17" s="1242" t="s">
        <v>1665</v>
      </c>
      <c r="M17" s="1243" t="s">
        <v>1737</v>
      </c>
      <c r="N17" s="1178" t="s">
        <v>45</v>
      </c>
      <c r="V17" s="1159"/>
      <c r="W17" s="1164"/>
      <c r="X17" s="1161"/>
      <c r="Y17" s="1163"/>
    </row>
    <row r="18" spans="1:25" ht="18.75" x14ac:dyDescent="0.3">
      <c r="A18" s="664">
        <v>10</v>
      </c>
      <c r="B18" s="1244" t="s">
        <v>1721</v>
      </c>
      <c r="C18" s="1245" t="s">
        <v>1793</v>
      </c>
      <c r="D18" s="1178" t="s">
        <v>45</v>
      </c>
      <c r="F18" s="664">
        <v>10</v>
      </c>
      <c r="G18" s="1244" t="s">
        <v>1698</v>
      </c>
      <c r="H18" s="1245" t="s">
        <v>1770</v>
      </c>
      <c r="I18" s="1178" t="s">
        <v>45</v>
      </c>
      <c r="K18" s="664">
        <v>10</v>
      </c>
      <c r="L18" s="1242" t="s">
        <v>1668</v>
      </c>
      <c r="M18" s="1243" t="s">
        <v>1740</v>
      </c>
      <c r="N18" s="1178" t="s">
        <v>45</v>
      </c>
      <c r="V18" s="1159"/>
      <c r="W18" s="1163"/>
      <c r="Y18" s="1163"/>
    </row>
    <row r="19" spans="1:25" ht="18.75" x14ac:dyDescent="0.3">
      <c r="A19" s="664">
        <v>11</v>
      </c>
      <c r="B19" s="1244" t="s">
        <v>1723</v>
      </c>
      <c r="C19" s="1245" t="s">
        <v>1795</v>
      </c>
      <c r="D19" s="1178" t="s">
        <v>45</v>
      </c>
      <c r="F19" s="664">
        <v>11</v>
      </c>
      <c r="G19" s="1244" t="s">
        <v>1700</v>
      </c>
      <c r="H19" s="1245" t="s">
        <v>1772</v>
      </c>
      <c r="I19" s="1178" t="s">
        <v>44</v>
      </c>
      <c r="K19" s="664">
        <v>11</v>
      </c>
      <c r="L19" s="1244" t="s">
        <v>1699</v>
      </c>
      <c r="M19" s="1245" t="s">
        <v>1771</v>
      </c>
      <c r="N19" s="1178" t="s">
        <v>45</v>
      </c>
      <c r="V19" s="1159"/>
      <c r="W19" s="1163"/>
      <c r="Y19" s="1163"/>
    </row>
    <row r="20" spans="1:25" ht="18.75" x14ac:dyDescent="0.3">
      <c r="A20" s="664">
        <v>12</v>
      </c>
      <c r="B20" s="1244" t="s">
        <v>1724</v>
      </c>
      <c r="C20" s="1245" t="s">
        <v>1796</v>
      </c>
      <c r="D20" s="1178" t="s">
        <v>45</v>
      </c>
      <c r="F20" s="664">
        <v>12</v>
      </c>
      <c r="G20" s="1242" t="s">
        <v>1671</v>
      </c>
      <c r="H20" s="1243" t="s">
        <v>1743</v>
      </c>
      <c r="I20" s="1178" t="s">
        <v>45</v>
      </c>
      <c r="K20" s="664">
        <v>12</v>
      </c>
      <c r="L20" s="1242" t="s">
        <v>1669</v>
      </c>
      <c r="M20" s="1243" t="s">
        <v>1741</v>
      </c>
      <c r="N20" s="1178" t="s">
        <v>44</v>
      </c>
      <c r="V20" s="1159"/>
      <c r="W20" s="1163"/>
      <c r="Y20" s="1163"/>
    </row>
    <row r="21" spans="1:25" ht="18.75" x14ac:dyDescent="0.3">
      <c r="A21" s="664">
        <v>13</v>
      </c>
      <c r="B21" s="1244" t="s">
        <v>1702</v>
      </c>
      <c r="C21" s="1245" t="s">
        <v>1774</v>
      </c>
      <c r="D21" s="1178" t="s">
        <v>44</v>
      </c>
      <c r="F21" s="664">
        <v>13</v>
      </c>
      <c r="G21" s="1244" t="s">
        <v>1722</v>
      </c>
      <c r="H21" s="1245" t="s">
        <v>1794</v>
      </c>
      <c r="I21" s="1178" t="s">
        <v>45</v>
      </c>
      <c r="K21" s="664">
        <v>13</v>
      </c>
      <c r="L21" s="1244" t="s">
        <v>1703</v>
      </c>
      <c r="M21" s="1245" t="s">
        <v>1775</v>
      </c>
      <c r="N21" s="1178" t="s">
        <v>45</v>
      </c>
      <c r="V21" s="1159"/>
      <c r="W21" s="1163"/>
      <c r="Y21" s="1163"/>
    </row>
    <row r="22" spans="1:25" ht="18.75" x14ac:dyDescent="0.3">
      <c r="A22" s="664">
        <v>14</v>
      </c>
      <c r="B22" s="1244" t="s">
        <v>1705</v>
      </c>
      <c r="C22" s="1245" t="s">
        <v>1777</v>
      </c>
      <c r="D22" s="1178" t="s">
        <v>45</v>
      </c>
      <c r="F22" s="664">
        <v>14</v>
      </c>
      <c r="G22" s="1244" t="s">
        <v>1701</v>
      </c>
      <c r="H22" s="1245" t="s">
        <v>1773</v>
      </c>
      <c r="I22" s="1178" t="s">
        <v>45</v>
      </c>
      <c r="K22" s="664">
        <v>14</v>
      </c>
      <c r="L22" s="1244" t="s">
        <v>1725</v>
      </c>
      <c r="M22" s="1245" t="s">
        <v>1797</v>
      </c>
      <c r="N22" s="1178" t="s">
        <v>44</v>
      </c>
      <c r="V22" s="1159"/>
      <c r="W22" s="1163"/>
      <c r="Y22" s="1163"/>
    </row>
    <row r="23" spans="1:25" ht="18.75" x14ac:dyDescent="0.3">
      <c r="A23" s="664">
        <v>15</v>
      </c>
      <c r="B23" s="1244" t="s">
        <v>1706</v>
      </c>
      <c r="C23" s="1245" t="s">
        <v>1778</v>
      </c>
      <c r="D23" s="1178" t="s">
        <v>44</v>
      </c>
      <c r="F23" s="664">
        <v>15</v>
      </c>
      <c r="G23" s="1244" t="s">
        <v>1707</v>
      </c>
      <c r="H23" s="1245" t="s">
        <v>1779</v>
      </c>
      <c r="I23" s="1178" t="s">
        <v>44</v>
      </c>
      <c r="K23" s="664">
        <v>15</v>
      </c>
      <c r="L23" s="1244" t="s">
        <v>1704</v>
      </c>
      <c r="M23" s="1245" t="s">
        <v>1776</v>
      </c>
      <c r="N23" s="1178" t="s">
        <v>44</v>
      </c>
      <c r="V23" s="1159"/>
      <c r="W23" s="1163"/>
      <c r="Y23" s="1163"/>
    </row>
    <row r="24" spans="1:25" ht="18.75" x14ac:dyDescent="0.3">
      <c r="A24" s="664">
        <v>16</v>
      </c>
      <c r="B24" s="1244" t="s">
        <v>1726</v>
      </c>
      <c r="C24" s="1245" t="s">
        <v>1798</v>
      </c>
      <c r="D24" s="1178" t="s">
        <v>44</v>
      </c>
      <c r="F24" s="664">
        <v>16</v>
      </c>
      <c r="G24" s="1246" t="s">
        <v>1683</v>
      </c>
      <c r="H24" s="1247" t="s">
        <v>1755</v>
      </c>
      <c r="I24" s="1178" t="s">
        <v>44</v>
      </c>
      <c r="K24" s="664">
        <v>16</v>
      </c>
      <c r="L24" s="1242" t="s">
        <v>1672</v>
      </c>
      <c r="M24" s="1243" t="s">
        <v>1744</v>
      </c>
      <c r="N24" s="1178" t="s">
        <v>45</v>
      </c>
      <c r="V24" s="1159"/>
      <c r="W24" s="1163"/>
      <c r="Y24" s="1163"/>
    </row>
    <row r="25" spans="1:25" ht="18.75" x14ac:dyDescent="0.3">
      <c r="A25" s="664">
        <v>17</v>
      </c>
      <c r="B25" s="1246" t="s">
        <v>1682</v>
      </c>
      <c r="C25" s="1247" t="s">
        <v>1754</v>
      </c>
      <c r="D25" s="1178" t="s">
        <v>44</v>
      </c>
      <c r="F25" s="698">
        <v>17</v>
      </c>
      <c r="G25" s="1244" t="s">
        <v>1709</v>
      </c>
      <c r="H25" s="1245" t="s">
        <v>1781</v>
      </c>
      <c r="I25" s="1178" t="s">
        <v>44</v>
      </c>
      <c r="K25" s="664">
        <v>17</v>
      </c>
      <c r="L25" s="1246" t="s">
        <v>1680</v>
      </c>
      <c r="M25" s="1247" t="s">
        <v>1752</v>
      </c>
      <c r="N25" s="1178" t="s">
        <v>45</v>
      </c>
      <c r="V25" s="1159"/>
      <c r="W25" s="1166"/>
      <c r="X25" s="1160"/>
      <c r="Y25" s="1163"/>
    </row>
    <row r="26" spans="1:25" ht="18.75" x14ac:dyDescent="0.3">
      <c r="A26" s="664">
        <v>18</v>
      </c>
      <c r="B26" s="1244" t="s">
        <v>1708</v>
      </c>
      <c r="C26" s="1245" t="s">
        <v>1780</v>
      </c>
      <c r="D26" s="1178" t="s">
        <v>44</v>
      </c>
      <c r="F26" s="698">
        <v>18</v>
      </c>
      <c r="G26" s="1244" t="s">
        <v>1727</v>
      </c>
      <c r="H26" s="1245" t="s">
        <v>1799</v>
      </c>
      <c r="I26" s="1178" t="s">
        <v>44</v>
      </c>
      <c r="K26" s="664">
        <v>18</v>
      </c>
      <c r="L26" s="1246" t="s">
        <v>1681</v>
      </c>
      <c r="M26" s="1247" t="s">
        <v>1753</v>
      </c>
      <c r="N26" s="1178" t="s">
        <v>44</v>
      </c>
      <c r="V26" s="1159"/>
      <c r="W26" s="1163"/>
      <c r="Y26" s="1163"/>
    </row>
    <row r="27" spans="1:25" ht="18.75" x14ac:dyDescent="0.3">
      <c r="A27" s="664">
        <v>19</v>
      </c>
      <c r="B27" s="1244" t="s">
        <v>1712</v>
      </c>
      <c r="C27" s="1245" t="s">
        <v>1784</v>
      </c>
      <c r="D27" s="1178" t="s">
        <v>44</v>
      </c>
      <c r="F27" s="698">
        <v>19</v>
      </c>
      <c r="G27" s="1244" t="s">
        <v>1710</v>
      </c>
      <c r="H27" s="1245" t="s">
        <v>1782</v>
      </c>
      <c r="I27" s="1178" t="s">
        <v>44</v>
      </c>
      <c r="K27" s="664">
        <v>19</v>
      </c>
      <c r="L27" s="1244" t="s">
        <v>1711</v>
      </c>
      <c r="M27" s="1245" t="s">
        <v>1783</v>
      </c>
      <c r="N27" s="1178" t="s">
        <v>44</v>
      </c>
      <c r="V27" s="1159"/>
      <c r="W27" s="1163"/>
      <c r="Y27" s="1163"/>
    </row>
    <row r="28" spans="1:25" ht="18.75" x14ac:dyDescent="0.3">
      <c r="A28" s="664">
        <v>20</v>
      </c>
      <c r="B28" s="1242" t="s">
        <v>1673</v>
      </c>
      <c r="C28" s="1243" t="s">
        <v>1745</v>
      </c>
      <c r="D28" s="1178" t="s">
        <v>45</v>
      </c>
      <c r="F28" s="698">
        <v>20</v>
      </c>
      <c r="G28" s="1244" t="s">
        <v>1713</v>
      </c>
      <c r="H28" s="1245" t="s">
        <v>1785</v>
      </c>
      <c r="I28" s="1178" t="s">
        <v>44</v>
      </c>
      <c r="K28" s="664">
        <v>20</v>
      </c>
      <c r="L28" s="1246" t="s">
        <v>1684</v>
      </c>
      <c r="M28" s="1247" t="s">
        <v>1756</v>
      </c>
      <c r="N28" s="1178" t="s">
        <v>44</v>
      </c>
      <c r="V28" s="1159"/>
      <c r="W28" s="1164"/>
      <c r="X28" s="1161"/>
      <c r="Y28" s="1163"/>
    </row>
    <row r="29" spans="1:25" ht="18.75" x14ac:dyDescent="0.3">
      <c r="A29" s="664">
        <v>21</v>
      </c>
      <c r="B29" s="1244" t="s">
        <v>1728</v>
      </c>
      <c r="C29" s="1245" t="s">
        <v>1800</v>
      </c>
      <c r="D29" s="1178" t="s">
        <v>44</v>
      </c>
      <c r="F29" s="664">
        <v>21</v>
      </c>
      <c r="G29" s="1244" t="s">
        <v>1716</v>
      </c>
      <c r="H29" s="1245" t="s">
        <v>1788</v>
      </c>
      <c r="I29" s="1178" t="s">
        <v>45</v>
      </c>
      <c r="K29" s="664">
        <v>21</v>
      </c>
      <c r="L29" s="1244" t="s">
        <v>1714</v>
      </c>
      <c r="M29" s="1245" t="s">
        <v>1786</v>
      </c>
      <c r="N29" s="1178" t="s">
        <v>45</v>
      </c>
      <c r="V29" s="1159"/>
      <c r="W29" s="1163"/>
      <c r="Y29" s="1163"/>
    </row>
    <row r="30" spans="1:25" ht="18.75" x14ac:dyDescent="0.3">
      <c r="A30" s="664">
        <v>22</v>
      </c>
      <c r="B30" s="1242" t="s">
        <v>1674</v>
      </c>
      <c r="C30" s="1243" t="s">
        <v>1746</v>
      </c>
      <c r="D30" s="1178" t="s">
        <v>44</v>
      </c>
      <c r="F30" s="698">
        <v>22</v>
      </c>
      <c r="G30" s="1242" t="s">
        <v>1675</v>
      </c>
      <c r="H30" s="1243" t="s">
        <v>1747</v>
      </c>
      <c r="I30" s="1178" t="s">
        <v>45</v>
      </c>
      <c r="K30" s="664">
        <v>22</v>
      </c>
      <c r="L30" s="1244" t="s">
        <v>1717</v>
      </c>
      <c r="M30" s="1245" t="s">
        <v>1789</v>
      </c>
      <c r="N30" s="1178" t="s">
        <v>44</v>
      </c>
      <c r="V30" s="1159"/>
      <c r="W30" s="1164"/>
      <c r="X30" s="1161"/>
      <c r="Y30" s="1163"/>
    </row>
    <row r="31" spans="1:25" ht="18.75" x14ac:dyDescent="0.3">
      <c r="A31" s="664">
        <v>23</v>
      </c>
      <c r="B31" s="1244" t="s">
        <v>1715</v>
      </c>
      <c r="C31" s="1245" t="s">
        <v>1787</v>
      </c>
      <c r="D31" s="1178" t="s">
        <v>45</v>
      </c>
      <c r="F31" s="664">
        <v>23</v>
      </c>
      <c r="G31" s="1244" t="s">
        <v>1729</v>
      </c>
      <c r="H31" s="1245" t="s">
        <v>1801</v>
      </c>
      <c r="I31" s="1178" t="s">
        <v>45</v>
      </c>
      <c r="K31" s="664">
        <v>23</v>
      </c>
      <c r="L31" s="1242" t="s">
        <v>1676</v>
      </c>
      <c r="M31" s="1243" t="s">
        <v>1748</v>
      </c>
      <c r="N31" s="1178" t="s">
        <v>45</v>
      </c>
      <c r="V31" s="1159"/>
      <c r="W31" s="1163"/>
      <c r="Y31" s="1163"/>
    </row>
    <row r="32" spans="1:25" ht="18.75" x14ac:dyDescent="0.3">
      <c r="A32" s="734">
        <v>24</v>
      </c>
      <c r="B32" s="1244" t="s">
        <v>1719</v>
      </c>
      <c r="C32" s="1245" t="s">
        <v>1791</v>
      </c>
      <c r="D32" s="1178" t="s">
        <v>44</v>
      </c>
      <c r="F32" s="698">
        <v>24</v>
      </c>
      <c r="G32" s="1244" t="s">
        <v>1718</v>
      </c>
      <c r="H32" s="1245" t="s">
        <v>1790</v>
      </c>
      <c r="I32" s="1178" t="s">
        <v>44</v>
      </c>
      <c r="K32" s="664">
        <v>24</v>
      </c>
      <c r="L32" s="1246" t="s">
        <v>1685</v>
      </c>
      <c r="M32" s="1247" t="s">
        <v>1757</v>
      </c>
      <c r="N32" s="1178" t="s">
        <v>45</v>
      </c>
      <c r="V32" s="1159"/>
      <c r="W32" s="1163"/>
      <c r="Y32" s="1163"/>
    </row>
    <row r="33" spans="1:25" ht="16.5" thickBot="1" x14ac:dyDescent="0.25">
      <c r="A33" s="668"/>
      <c r="B33" s="669"/>
      <c r="C33" s="1248"/>
      <c r="D33" s="670"/>
      <c r="F33" s="668"/>
      <c r="G33" s="699"/>
      <c r="H33" s="1049"/>
      <c r="I33" s="677"/>
      <c r="K33" s="668"/>
      <c r="L33" s="699"/>
      <c r="M33" s="1049"/>
      <c r="N33" s="677"/>
      <c r="V33" s="1159"/>
      <c r="W33" s="1163"/>
      <c r="Y33" s="1163"/>
    </row>
    <row r="34" spans="1:25" ht="15" customHeight="1" x14ac:dyDescent="0.2">
      <c r="B34" s="462"/>
      <c r="C34" s="520"/>
      <c r="V34" s="1159"/>
      <c r="W34" s="1164"/>
      <c r="X34" s="1161"/>
      <c r="Y34" s="1163"/>
    </row>
    <row r="35" spans="1:25" x14ac:dyDescent="0.2">
      <c r="B35" s="462"/>
      <c r="C35" s="659" t="s">
        <v>115</v>
      </c>
      <c r="D35" s="125">
        <f>COUNTIF(D9:D33,"L")</f>
        <v>12</v>
      </c>
      <c r="H35" s="464" t="s">
        <v>115</v>
      </c>
      <c r="I35" s="125">
        <f>COUNTIF(I9:I33,"L")</f>
        <v>12</v>
      </c>
      <c r="M35" s="464" t="s">
        <v>115</v>
      </c>
      <c r="N35" s="125">
        <f>COUNTIF(N9:N33,"L")</f>
        <v>11</v>
      </c>
      <c r="V35" s="1159"/>
      <c r="W35" s="1166"/>
      <c r="X35" s="1160"/>
      <c r="Y35" s="1163"/>
    </row>
    <row r="36" spans="1:25" ht="15.75" thickBot="1" x14ac:dyDescent="0.25">
      <c r="B36" s="462"/>
      <c r="C36" s="659" t="s">
        <v>264</v>
      </c>
      <c r="D36" s="125">
        <f>COUNTIF(D9:D33,"P")</f>
        <v>12</v>
      </c>
      <c r="H36" s="464" t="s">
        <v>1220</v>
      </c>
      <c r="I36" s="125">
        <f>COUNTIF(I9:I33,"P")</f>
        <v>12</v>
      </c>
      <c r="M36" s="464" t="s">
        <v>264</v>
      </c>
      <c r="N36" s="125">
        <f>COUNTIF(N9:N33,"P")</f>
        <v>13</v>
      </c>
      <c r="V36" s="1159"/>
      <c r="W36" s="1163"/>
      <c r="Y36" s="1163"/>
    </row>
    <row r="37" spans="1:25" x14ac:dyDescent="0.2">
      <c r="B37" s="462"/>
      <c r="C37" s="659"/>
      <c r="D37" s="394">
        <f>SUM(D35:D36)</f>
        <v>24</v>
      </c>
      <c r="H37" s="464"/>
      <c r="I37" s="394">
        <f>SUM(I35:I36)</f>
        <v>24</v>
      </c>
      <c r="M37" s="464"/>
      <c r="N37" s="394">
        <f>SUM(N35:N36)</f>
        <v>24</v>
      </c>
      <c r="V37" s="1159"/>
      <c r="W37" s="1164"/>
      <c r="X37" s="1161"/>
      <c r="Y37" s="1163"/>
    </row>
    <row r="38" spans="1:25" x14ac:dyDescent="0.2">
      <c r="A38" s="125" t="s">
        <v>1201</v>
      </c>
      <c r="B38" s="462"/>
      <c r="C38" s="520"/>
      <c r="F38" s="125" t="s">
        <v>265</v>
      </c>
      <c r="K38" s="125" t="s">
        <v>265</v>
      </c>
      <c r="V38" s="1159"/>
      <c r="W38" s="1163"/>
      <c r="Y38" s="1163"/>
    </row>
    <row r="39" spans="1:25" x14ac:dyDescent="0.2">
      <c r="B39" s="462"/>
      <c r="C39" s="520" t="s">
        <v>1803</v>
      </c>
      <c r="H39" s="125" t="s">
        <v>1804</v>
      </c>
      <c r="M39" s="125" t="s">
        <v>1805</v>
      </c>
      <c r="V39" s="1159"/>
      <c r="W39" s="1166"/>
      <c r="X39" s="1160"/>
      <c r="Y39" s="1163"/>
    </row>
    <row r="40" spans="1:25" x14ac:dyDescent="0.2">
      <c r="B40" s="462"/>
      <c r="C40" s="520"/>
      <c r="M40" s="495"/>
      <c r="V40" s="1159"/>
      <c r="W40" s="1164"/>
      <c r="X40" s="1161"/>
      <c r="Y40" s="1163"/>
    </row>
    <row r="41" spans="1:25" ht="18" hidden="1" x14ac:dyDescent="0.25">
      <c r="A41" s="608" t="s">
        <v>949</v>
      </c>
      <c r="B41" s="609"/>
      <c r="C41" s="713"/>
      <c r="D41" s="609"/>
      <c r="E41" s="609"/>
      <c r="F41" s="609"/>
      <c r="G41" s="609"/>
      <c r="H41" s="609"/>
      <c r="V41" s="1159"/>
      <c r="W41" s="1164"/>
      <c r="X41" s="1161"/>
      <c r="Y41" s="1163"/>
    </row>
    <row r="42" spans="1:25" ht="18" hidden="1" x14ac:dyDescent="0.25">
      <c r="A42" s="608" t="s">
        <v>1249</v>
      </c>
      <c r="B42" s="609"/>
      <c r="C42" s="713"/>
      <c r="D42" s="609"/>
      <c r="E42" s="609"/>
      <c r="F42" s="609"/>
      <c r="G42" s="609"/>
      <c r="H42" s="609"/>
      <c r="V42" s="1159"/>
      <c r="W42" s="1163"/>
      <c r="Y42" s="1163"/>
    </row>
    <row r="43" spans="1:25" ht="18" hidden="1" x14ac:dyDescent="0.25">
      <c r="A43" s="608" t="s">
        <v>142</v>
      </c>
      <c r="B43" s="609"/>
      <c r="C43" s="713"/>
      <c r="D43" s="609"/>
      <c r="E43" s="609"/>
      <c r="F43" s="609"/>
      <c r="G43" s="609"/>
      <c r="H43" s="609"/>
      <c r="V43" s="1159"/>
      <c r="W43" s="1163"/>
      <c r="Y43" s="1163"/>
    </row>
    <row r="44" spans="1:25" hidden="1" x14ac:dyDescent="0.2">
      <c r="V44" s="1159"/>
      <c r="W44" s="1164"/>
      <c r="X44" s="1161"/>
      <c r="Y44" s="1163"/>
    </row>
    <row r="45" spans="1:25" ht="16.5" hidden="1" thickBot="1" x14ac:dyDescent="0.3">
      <c r="A45" s="186" t="s">
        <v>1250</v>
      </c>
      <c r="B45" s="186"/>
      <c r="C45" s="517"/>
      <c r="D45" s="186"/>
      <c r="E45" s="186"/>
      <c r="F45" s="186" t="s">
        <v>1251</v>
      </c>
      <c r="G45" s="186"/>
      <c r="H45" s="186"/>
      <c r="I45" s="186"/>
      <c r="J45" s="186"/>
      <c r="K45" s="186" t="s">
        <v>1252</v>
      </c>
      <c r="L45" s="186"/>
      <c r="M45" s="186"/>
      <c r="N45" s="186"/>
      <c r="O45" s="186"/>
      <c r="P45" s="186"/>
      <c r="Q45" s="186"/>
      <c r="R45" s="186"/>
      <c r="S45" s="186"/>
      <c r="V45" s="1159"/>
      <c r="W45" s="1163"/>
      <c r="Y45" s="1163"/>
    </row>
    <row r="46" spans="1:25" ht="16.5" hidden="1" thickBot="1" x14ac:dyDescent="0.3">
      <c r="A46" s="187" t="s">
        <v>40</v>
      </c>
      <c r="B46" s="188" t="s">
        <v>41</v>
      </c>
      <c r="C46" s="188" t="s">
        <v>42</v>
      </c>
      <c r="D46" s="189" t="s">
        <v>43</v>
      </c>
      <c r="E46" s="186"/>
      <c r="F46" s="187" t="s">
        <v>40</v>
      </c>
      <c r="G46" s="188" t="s">
        <v>41</v>
      </c>
      <c r="H46" s="188" t="s">
        <v>42</v>
      </c>
      <c r="I46" s="189" t="s">
        <v>43</v>
      </c>
      <c r="J46" s="186"/>
      <c r="K46" s="187" t="s">
        <v>40</v>
      </c>
      <c r="L46" s="188" t="s">
        <v>41</v>
      </c>
      <c r="M46" s="188" t="s">
        <v>42</v>
      </c>
      <c r="N46" s="189" t="s">
        <v>43</v>
      </c>
      <c r="O46" s="186"/>
      <c r="P46" s="735"/>
      <c r="Q46" s="735"/>
      <c r="R46" s="735"/>
      <c r="S46" s="735"/>
      <c r="V46" s="1159"/>
      <c r="W46" s="1163"/>
      <c r="Y46" s="1163"/>
    </row>
    <row r="47" spans="1:25" ht="15.75" hidden="1" x14ac:dyDescent="0.25">
      <c r="A47" s="190"/>
      <c r="B47" s="191"/>
      <c r="C47" s="191"/>
      <c r="D47" s="192"/>
      <c r="E47" s="186"/>
      <c r="F47" s="190"/>
      <c r="G47" s="191"/>
      <c r="H47" s="191"/>
      <c r="I47" s="192"/>
      <c r="J47" s="186"/>
      <c r="K47" s="509"/>
      <c r="L47" s="510"/>
      <c r="M47" s="511"/>
      <c r="N47" s="512"/>
      <c r="P47" s="479"/>
      <c r="Q47" s="479"/>
      <c r="R47" s="495"/>
      <c r="S47" s="479"/>
      <c r="V47" s="1159"/>
      <c r="W47" s="1163"/>
      <c r="Y47" s="1163"/>
    </row>
    <row r="48" spans="1:25" ht="15.75" hidden="1" x14ac:dyDescent="0.25">
      <c r="A48" s="664">
        <v>1</v>
      </c>
      <c r="B48" s="460">
        <v>1116030046</v>
      </c>
      <c r="C48" s="836" t="s">
        <v>952</v>
      </c>
      <c r="D48" s="837" t="s">
        <v>45</v>
      </c>
      <c r="F48" s="664">
        <v>1</v>
      </c>
      <c r="G48" s="460">
        <v>1116030022</v>
      </c>
      <c r="H48" s="836" t="s">
        <v>975</v>
      </c>
      <c r="I48" s="837" t="s">
        <v>44</v>
      </c>
      <c r="K48" s="664">
        <v>1</v>
      </c>
      <c r="L48" s="460">
        <v>1116030045</v>
      </c>
      <c r="M48" s="836" t="s">
        <v>995</v>
      </c>
      <c r="N48" s="837" t="s">
        <v>44</v>
      </c>
      <c r="P48" s="462"/>
      <c r="Q48" s="736"/>
      <c r="R48" s="737"/>
      <c r="S48" s="736"/>
      <c r="V48" s="1159"/>
      <c r="W48" s="1166"/>
      <c r="X48" s="1160"/>
      <c r="Y48" s="1163"/>
    </row>
    <row r="49" spans="1:25" ht="15.75" hidden="1" x14ac:dyDescent="0.25">
      <c r="A49" s="664">
        <v>2</v>
      </c>
      <c r="B49" s="666">
        <v>1116030010</v>
      </c>
      <c r="C49" s="838" t="s">
        <v>953</v>
      </c>
      <c r="D49" s="837" t="s">
        <v>44</v>
      </c>
      <c r="F49" s="664">
        <v>2</v>
      </c>
      <c r="G49" s="460">
        <v>1116030048</v>
      </c>
      <c r="H49" s="836" t="s">
        <v>976</v>
      </c>
      <c r="I49" s="837" t="s">
        <v>45</v>
      </c>
      <c r="K49" s="664">
        <v>2</v>
      </c>
      <c r="L49" s="460">
        <v>1116030069</v>
      </c>
      <c r="M49" s="836" t="s">
        <v>996</v>
      </c>
      <c r="N49" s="837" t="s">
        <v>45</v>
      </c>
      <c r="P49" s="462"/>
      <c r="Q49" s="736"/>
      <c r="R49" s="737"/>
      <c r="S49" s="736"/>
      <c r="V49" s="1159"/>
      <c r="W49" s="1163"/>
      <c r="Y49" s="1163"/>
    </row>
    <row r="50" spans="1:25" ht="15.75" hidden="1" x14ac:dyDescent="0.25">
      <c r="A50" s="664">
        <v>3</v>
      </c>
      <c r="B50" s="460">
        <v>1116030047</v>
      </c>
      <c r="C50" s="836" t="s">
        <v>954</v>
      </c>
      <c r="D50" s="837" t="s">
        <v>44</v>
      </c>
      <c r="F50" s="664">
        <v>3</v>
      </c>
      <c r="G50" s="666">
        <v>1116030011</v>
      </c>
      <c r="H50" s="838" t="s">
        <v>977</v>
      </c>
      <c r="I50" s="837" t="s">
        <v>44</v>
      </c>
      <c r="K50" s="664">
        <v>3</v>
      </c>
      <c r="L50" s="460">
        <v>1116030024</v>
      </c>
      <c r="M50" s="836" t="s">
        <v>997</v>
      </c>
      <c r="N50" s="837" t="s">
        <v>45</v>
      </c>
      <c r="P50" s="462"/>
      <c r="Q50" s="738"/>
      <c r="R50" s="739"/>
      <c r="S50" s="736"/>
      <c r="V50" s="1159"/>
      <c r="W50" s="1163"/>
      <c r="Y50" s="1163"/>
    </row>
    <row r="51" spans="1:25" ht="15.75" hidden="1" x14ac:dyDescent="0.25">
      <c r="A51" s="664">
        <v>4</v>
      </c>
      <c r="B51" s="666">
        <v>1116030044</v>
      </c>
      <c r="C51" s="838" t="s">
        <v>955</v>
      </c>
      <c r="D51" s="837" t="s">
        <v>45</v>
      </c>
      <c r="F51" s="664">
        <v>4</v>
      </c>
      <c r="G51" s="460">
        <v>1116030050</v>
      </c>
      <c r="H51" s="836" t="s">
        <v>978</v>
      </c>
      <c r="I51" s="837" t="s">
        <v>44</v>
      </c>
      <c r="K51" s="664">
        <v>4</v>
      </c>
      <c r="L51" s="666">
        <v>1116030012</v>
      </c>
      <c r="M51" s="838" t="s">
        <v>998</v>
      </c>
      <c r="N51" s="837" t="s">
        <v>44</v>
      </c>
      <c r="P51" s="462"/>
      <c r="Q51" s="736"/>
      <c r="R51" s="737"/>
      <c r="S51" s="736"/>
      <c r="V51" s="1159"/>
      <c r="W51" s="1163"/>
      <c r="Y51" s="1163"/>
    </row>
    <row r="52" spans="1:25" ht="15.75" hidden="1" x14ac:dyDescent="0.25">
      <c r="A52" s="664">
        <v>5</v>
      </c>
      <c r="B52" s="460">
        <v>1116030049</v>
      </c>
      <c r="C52" s="836" t="s">
        <v>956</v>
      </c>
      <c r="D52" s="837" t="s">
        <v>45</v>
      </c>
      <c r="F52" s="664">
        <v>5</v>
      </c>
      <c r="G52" s="460">
        <v>1116030051</v>
      </c>
      <c r="H52" s="836" t="s">
        <v>979</v>
      </c>
      <c r="I52" s="837" t="s">
        <v>45</v>
      </c>
      <c r="K52" s="664">
        <v>5</v>
      </c>
      <c r="L52" s="460">
        <v>1116030054</v>
      </c>
      <c r="M52" s="836" t="s">
        <v>999</v>
      </c>
      <c r="N52" s="837" t="s">
        <v>45</v>
      </c>
      <c r="P52" s="462"/>
      <c r="Q52" s="738"/>
      <c r="R52" s="739"/>
      <c r="S52" s="736"/>
      <c r="V52" s="1159"/>
      <c r="W52" s="1163"/>
      <c r="Y52" s="1163"/>
    </row>
    <row r="53" spans="1:25" ht="15.75" hidden="1" x14ac:dyDescent="0.25">
      <c r="A53" s="664">
        <v>6</v>
      </c>
      <c r="B53" s="460">
        <v>1116030023</v>
      </c>
      <c r="C53" s="836" t="s">
        <v>957</v>
      </c>
      <c r="D53" s="837" t="s">
        <v>45</v>
      </c>
      <c r="F53" s="664">
        <v>6</v>
      </c>
      <c r="G53" s="460">
        <v>1116030053</v>
      </c>
      <c r="H53" s="836" t="s">
        <v>980</v>
      </c>
      <c r="I53" s="837" t="s">
        <v>44</v>
      </c>
      <c r="K53" s="664">
        <v>6</v>
      </c>
      <c r="L53" s="460">
        <v>1116030072</v>
      </c>
      <c r="M53" s="836" t="s">
        <v>1000</v>
      </c>
      <c r="N53" s="837" t="s">
        <v>45</v>
      </c>
      <c r="P53" s="462"/>
      <c r="Q53" s="738"/>
      <c r="R53" s="739"/>
      <c r="S53" s="736"/>
      <c r="V53" s="1159"/>
      <c r="W53" s="1163"/>
      <c r="Y53" s="1163"/>
    </row>
    <row r="54" spans="1:25" ht="15.75" hidden="1" x14ac:dyDescent="0.25">
      <c r="A54" s="664">
        <v>7</v>
      </c>
      <c r="B54" s="460">
        <v>1116030052</v>
      </c>
      <c r="C54" s="836" t="s">
        <v>958</v>
      </c>
      <c r="D54" s="837" t="s">
        <v>44</v>
      </c>
      <c r="F54" s="664">
        <v>7</v>
      </c>
      <c r="G54" s="689">
        <v>1116030080</v>
      </c>
      <c r="H54" s="818" t="s">
        <v>1210</v>
      </c>
      <c r="I54" s="837" t="s">
        <v>44</v>
      </c>
      <c r="K54" s="664">
        <v>7</v>
      </c>
      <c r="L54" s="903">
        <v>1116030075</v>
      </c>
      <c r="M54" s="1140" t="s">
        <v>1001</v>
      </c>
      <c r="N54" s="1139" t="s">
        <v>45</v>
      </c>
      <c r="P54" s="462"/>
      <c r="Q54" s="736"/>
      <c r="R54" s="737"/>
      <c r="S54" s="736"/>
      <c r="V54" s="1159"/>
      <c r="W54" s="1164"/>
      <c r="X54" s="1161"/>
      <c r="Y54" s="1163"/>
    </row>
    <row r="55" spans="1:25" ht="15.75" hidden="1" x14ac:dyDescent="0.25">
      <c r="A55" s="664">
        <v>8</v>
      </c>
      <c r="B55" s="665">
        <v>1116030002</v>
      </c>
      <c r="C55" s="839" t="s">
        <v>959</v>
      </c>
      <c r="D55" s="837" t="s">
        <v>44</v>
      </c>
      <c r="F55" s="664">
        <v>8</v>
      </c>
      <c r="G55" s="460">
        <v>1116030025</v>
      </c>
      <c r="H55" s="836" t="s">
        <v>981</v>
      </c>
      <c r="I55" s="837" t="s">
        <v>45</v>
      </c>
      <c r="K55" s="664">
        <v>8</v>
      </c>
      <c r="L55" s="460">
        <v>1116030027</v>
      </c>
      <c r="M55" s="836" t="s">
        <v>1002</v>
      </c>
      <c r="N55" s="837" t="s">
        <v>44</v>
      </c>
      <c r="P55" s="462"/>
      <c r="Q55" s="738"/>
      <c r="R55" s="739"/>
      <c r="S55" s="736"/>
      <c r="V55" s="1159"/>
      <c r="W55" s="1163"/>
      <c r="Y55" s="1163"/>
    </row>
    <row r="56" spans="1:25" ht="15.75" hidden="1" x14ac:dyDescent="0.25">
      <c r="A56" s="664">
        <v>9</v>
      </c>
      <c r="B56" s="460">
        <v>1116030070</v>
      </c>
      <c r="C56" s="836" t="s">
        <v>960</v>
      </c>
      <c r="D56" s="837" t="s">
        <v>45</v>
      </c>
      <c r="F56" s="664">
        <v>9</v>
      </c>
      <c r="G56" s="460">
        <v>1116030059</v>
      </c>
      <c r="H56" s="836" t="s">
        <v>982</v>
      </c>
      <c r="I56" s="837" t="s">
        <v>44</v>
      </c>
      <c r="K56" s="664">
        <v>9</v>
      </c>
      <c r="L56" s="460">
        <v>1116030029</v>
      </c>
      <c r="M56" s="836" t="s">
        <v>1003</v>
      </c>
      <c r="N56" s="837" t="s">
        <v>44</v>
      </c>
      <c r="P56" s="462"/>
      <c r="Q56" s="736"/>
      <c r="R56" s="737"/>
      <c r="S56" s="736"/>
      <c r="V56" s="1159"/>
      <c r="W56" s="1163"/>
      <c r="Y56" s="1163"/>
    </row>
    <row r="57" spans="1:25" ht="15.75" hidden="1" x14ac:dyDescent="0.25">
      <c r="A57" s="664">
        <v>10</v>
      </c>
      <c r="B57" s="665">
        <v>1116030004</v>
      </c>
      <c r="C57" s="839" t="s">
        <v>961</v>
      </c>
      <c r="D57" s="837" t="s">
        <v>45</v>
      </c>
      <c r="F57" s="664">
        <v>10</v>
      </c>
      <c r="G57" s="666">
        <v>1116030015</v>
      </c>
      <c r="H57" s="838" t="s">
        <v>983</v>
      </c>
      <c r="I57" s="837" t="s">
        <v>45</v>
      </c>
      <c r="K57" s="664">
        <v>10</v>
      </c>
      <c r="L57" s="460">
        <v>1116030030</v>
      </c>
      <c r="M57" s="836" t="s">
        <v>1004</v>
      </c>
      <c r="N57" s="837" t="s">
        <v>44</v>
      </c>
      <c r="P57" s="462"/>
      <c r="Q57" s="738"/>
      <c r="R57" s="739"/>
      <c r="S57" s="736"/>
      <c r="V57" s="1159"/>
      <c r="W57" s="1164"/>
      <c r="X57" s="1161"/>
      <c r="Y57" s="1163"/>
    </row>
    <row r="58" spans="1:25" ht="15.75" hidden="1" x14ac:dyDescent="0.25">
      <c r="A58" s="664">
        <v>11</v>
      </c>
      <c r="B58" s="460">
        <v>1116030056</v>
      </c>
      <c r="C58" s="836" t="s">
        <v>962</v>
      </c>
      <c r="D58" s="837" t="s">
        <v>44</v>
      </c>
      <c r="F58" s="664">
        <v>11</v>
      </c>
      <c r="G58" s="460">
        <v>1116030034</v>
      </c>
      <c r="H58" s="836" t="s">
        <v>984</v>
      </c>
      <c r="I58" s="837" t="s">
        <v>45</v>
      </c>
      <c r="K58" s="664">
        <v>11</v>
      </c>
      <c r="L58" s="460">
        <v>1116030031</v>
      </c>
      <c r="M58" s="836" t="s">
        <v>1005</v>
      </c>
      <c r="N58" s="837" t="s">
        <v>45</v>
      </c>
      <c r="P58" s="462"/>
      <c r="Q58" s="738"/>
      <c r="R58" s="739"/>
      <c r="S58" s="736"/>
      <c r="V58" s="1159"/>
      <c r="W58" s="1163"/>
      <c r="Y58" s="1163"/>
    </row>
    <row r="59" spans="1:25" ht="15.75" hidden="1" x14ac:dyDescent="0.25">
      <c r="A59" s="664">
        <v>12</v>
      </c>
      <c r="B59" s="460">
        <v>1116030026</v>
      </c>
      <c r="C59" s="836" t="s">
        <v>963</v>
      </c>
      <c r="D59" s="837" t="s">
        <v>45</v>
      </c>
      <c r="F59" s="664">
        <v>12</v>
      </c>
      <c r="G59" s="460">
        <v>1116030035</v>
      </c>
      <c r="H59" s="836" t="s">
        <v>985</v>
      </c>
      <c r="I59" s="837" t="s">
        <v>45</v>
      </c>
      <c r="K59" s="664">
        <v>12</v>
      </c>
      <c r="L59" s="460">
        <v>1116030074</v>
      </c>
      <c r="M59" s="836" t="s">
        <v>1006</v>
      </c>
      <c r="N59" s="837" t="s">
        <v>45</v>
      </c>
      <c r="P59" s="462"/>
      <c r="Q59" s="738"/>
      <c r="R59" s="739"/>
      <c r="S59" s="736"/>
      <c r="V59" s="1159"/>
      <c r="W59" s="1163"/>
      <c r="Y59" s="1163"/>
    </row>
    <row r="60" spans="1:25" ht="15.75" hidden="1" x14ac:dyDescent="0.25">
      <c r="A60" s="664">
        <v>13</v>
      </c>
      <c r="B60" s="460">
        <v>1116030057</v>
      </c>
      <c r="C60" s="836" t="s">
        <v>964</v>
      </c>
      <c r="D60" s="837" t="s">
        <v>45</v>
      </c>
      <c r="F60" s="664">
        <v>13</v>
      </c>
      <c r="G60" s="460">
        <v>1116030063</v>
      </c>
      <c r="H60" s="836" t="s">
        <v>986</v>
      </c>
      <c r="I60" s="837" t="s">
        <v>45</v>
      </c>
      <c r="K60" s="664">
        <v>13</v>
      </c>
      <c r="L60" s="460">
        <v>1116030062</v>
      </c>
      <c r="M60" s="836" t="s">
        <v>1007</v>
      </c>
      <c r="N60" s="837" t="s">
        <v>45</v>
      </c>
      <c r="P60" s="462"/>
      <c r="Q60" s="736"/>
      <c r="R60" s="737"/>
      <c r="S60" s="736"/>
      <c r="V60" s="1159"/>
      <c r="W60" s="1163"/>
      <c r="Y60" s="1163"/>
    </row>
    <row r="61" spans="1:25" ht="15.75" hidden="1" x14ac:dyDescent="0.25">
      <c r="A61" s="664">
        <v>14</v>
      </c>
      <c r="B61" s="666">
        <v>1116030014</v>
      </c>
      <c r="C61" s="838" t="s">
        <v>965</v>
      </c>
      <c r="D61" s="837" t="s">
        <v>44</v>
      </c>
      <c r="F61" s="664">
        <v>14</v>
      </c>
      <c r="G61" s="665">
        <v>1116030007</v>
      </c>
      <c r="H61" s="839" t="s">
        <v>987</v>
      </c>
      <c r="I61" s="837" t="s">
        <v>45</v>
      </c>
      <c r="K61" s="664">
        <v>14</v>
      </c>
      <c r="L61" s="460">
        <v>1116030077</v>
      </c>
      <c r="M61" s="836" t="s">
        <v>1008</v>
      </c>
      <c r="N61" s="837" t="s">
        <v>1218</v>
      </c>
      <c r="P61" s="462"/>
      <c r="Q61" s="736"/>
      <c r="R61" s="737"/>
      <c r="S61" s="736"/>
      <c r="V61" s="1159"/>
      <c r="W61" s="1163"/>
      <c r="Y61" s="1163"/>
    </row>
    <row r="62" spans="1:25" ht="15.75" hidden="1" x14ac:dyDescent="0.25">
      <c r="A62" s="664">
        <v>15</v>
      </c>
      <c r="B62" s="460">
        <v>1116030058</v>
      </c>
      <c r="C62" s="836" t="s">
        <v>966</v>
      </c>
      <c r="D62" s="837" t="s">
        <v>44</v>
      </c>
      <c r="F62" s="664">
        <v>15</v>
      </c>
      <c r="G62" s="460">
        <v>1116030036</v>
      </c>
      <c r="H62" s="836" t="s">
        <v>988</v>
      </c>
      <c r="I62" s="837" t="s">
        <v>44</v>
      </c>
      <c r="K62" s="664">
        <v>15</v>
      </c>
      <c r="L62" s="666">
        <v>1116030016</v>
      </c>
      <c r="M62" s="838" t="s">
        <v>1009</v>
      </c>
      <c r="N62" s="837" t="s">
        <v>45</v>
      </c>
      <c r="P62" s="462"/>
      <c r="Q62" s="738"/>
      <c r="R62" s="739"/>
      <c r="S62" s="736"/>
      <c r="V62" s="1159"/>
      <c r="W62" s="1163"/>
      <c r="Y62" s="1163"/>
    </row>
    <row r="63" spans="1:25" ht="15.75" hidden="1" x14ac:dyDescent="0.25">
      <c r="A63" s="664">
        <v>16</v>
      </c>
      <c r="B63" s="460">
        <v>1116030028</v>
      </c>
      <c r="C63" s="836" t="s">
        <v>967</v>
      </c>
      <c r="D63" s="837" t="s">
        <v>44</v>
      </c>
      <c r="F63" s="664">
        <v>16</v>
      </c>
      <c r="G63" s="460">
        <v>1116030037</v>
      </c>
      <c r="H63" s="836" t="s">
        <v>989</v>
      </c>
      <c r="I63" s="837" t="s">
        <v>45</v>
      </c>
      <c r="K63" s="664">
        <v>16</v>
      </c>
      <c r="L63" s="460">
        <v>1116030065</v>
      </c>
      <c r="M63" s="836" t="s">
        <v>1010</v>
      </c>
      <c r="N63" s="837" t="s">
        <v>44</v>
      </c>
      <c r="P63" s="462"/>
      <c r="Q63" s="738"/>
      <c r="R63" s="739"/>
      <c r="S63" s="736"/>
      <c r="V63" s="1159"/>
      <c r="W63" s="1163"/>
      <c r="Y63" s="1163"/>
    </row>
    <row r="64" spans="1:25" ht="15.75" hidden="1" x14ac:dyDescent="0.25">
      <c r="A64" s="664">
        <v>17</v>
      </c>
      <c r="B64" s="460">
        <v>1116030061</v>
      </c>
      <c r="C64" s="836" t="s">
        <v>968</v>
      </c>
      <c r="D64" s="837" t="s">
        <v>44</v>
      </c>
      <c r="F64" s="698">
        <v>17</v>
      </c>
      <c r="G64" s="460">
        <v>1116030038</v>
      </c>
      <c r="H64" s="836" t="s">
        <v>990</v>
      </c>
      <c r="I64" s="837" t="s">
        <v>44</v>
      </c>
      <c r="K64" s="664">
        <v>17</v>
      </c>
      <c r="L64" s="460">
        <v>1116030079</v>
      </c>
      <c r="M64" s="836" t="s">
        <v>1217</v>
      </c>
      <c r="N64" s="837" t="s">
        <v>45</v>
      </c>
      <c r="P64" s="462"/>
      <c r="Q64" s="738"/>
      <c r="R64" s="739"/>
      <c r="S64" s="736"/>
      <c r="V64" s="1159"/>
      <c r="W64" s="1163"/>
      <c r="Y64" s="1163"/>
    </row>
    <row r="65" spans="1:25" ht="15.75" hidden="1" x14ac:dyDescent="0.25">
      <c r="A65" s="664">
        <v>18</v>
      </c>
      <c r="B65" s="460">
        <v>1116030032</v>
      </c>
      <c r="C65" s="836" t="s">
        <v>969</v>
      </c>
      <c r="D65" s="837" t="s">
        <v>44</v>
      </c>
      <c r="F65" s="698">
        <v>18</v>
      </c>
      <c r="G65" s="460">
        <v>1116030040</v>
      </c>
      <c r="H65" s="836" t="s">
        <v>991</v>
      </c>
      <c r="I65" s="837" t="s">
        <v>45</v>
      </c>
      <c r="K65" s="664">
        <v>18</v>
      </c>
      <c r="L65" s="666">
        <v>1116030018</v>
      </c>
      <c r="M65" s="838" t="s">
        <v>1011</v>
      </c>
      <c r="N65" s="837" t="s">
        <v>44</v>
      </c>
      <c r="P65" s="462"/>
      <c r="Q65" s="738"/>
      <c r="R65" s="739"/>
      <c r="S65" s="736"/>
      <c r="V65" s="1159"/>
      <c r="W65" s="1164"/>
      <c r="X65" s="1161"/>
      <c r="Y65" s="1163"/>
    </row>
    <row r="66" spans="1:25" ht="15.75" hidden="1" x14ac:dyDescent="0.25">
      <c r="A66" s="664">
        <v>19</v>
      </c>
      <c r="B66" s="460">
        <v>1116030064</v>
      </c>
      <c r="C66" s="836" t="s">
        <v>970</v>
      </c>
      <c r="D66" s="837" t="s">
        <v>45</v>
      </c>
      <c r="F66" s="698">
        <v>19</v>
      </c>
      <c r="G66" s="666">
        <v>1116030020</v>
      </c>
      <c r="H66" s="838" t="s">
        <v>992</v>
      </c>
      <c r="I66" s="837" t="s">
        <v>45</v>
      </c>
      <c r="K66" s="664">
        <v>19</v>
      </c>
      <c r="L66" s="460">
        <v>1116030041</v>
      </c>
      <c r="M66" s="836" t="s">
        <v>1012</v>
      </c>
      <c r="N66" s="837" t="s">
        <v>45</v>
      </c>
      <c r="P66" s="462"/>
      <c r="Q66" s="736"/>
      <c r="R66" s="737"/>
      <c r="S66" s="736"/>
      <c r="V66" s="1159"/>
      <c r="W66" s="1164"/>
      <c r="X66" s="1161"/>
      <c r="Y66" s="1163"/>
    </row>
    <row r="67" spans="1:25" ht="15.75" hidden="1" x14ac:dyDescent="0.25">
      <c r="A67" s="664">
        <v>20</v>
      </c>
      <c r="B67" s="460">
        <v>1116030073</v>
      </c>
      <c r="C67" s="836" t="s">
        <v>971</v>
      </c>
      <c r="D67" s="837" t="s">
        <v>45</v>
      </c>
      <c r="F67" s="698">
        <v>20</v>
      </c>
      <c r="G67" s="460">
        <v>1116030068</v>
      </c>
      <c r="H67" s="836" t="s">
        <v>993</v>
      </c>
      <c r="I67" s="837" t="s">
        <v>45</v>
      </c>
      <c r="K67" s="664">
        <v>20</v>
      </c>
      <c r="L67" s="666">
        <v>1116030021</v>
      </c>
      <c r="M67" s="838" t="s">
        <v>1013</v>
      </c>
      <c r="N67" s="837" t="s">
        <v>45</v>
      </c>
      <c r="P67" s="462"/>
      <c r="Q67" s="740"/>
      <c r="R67" s="741"/>
      <c r="S67" s="740"/>
      <c r="V67" s="1159"/>
      <c r="W67" s="1163"/>
      <c r="Y67" s="1163"/>
    </row>
    <row r="68" spans="1:25" ht="15.75" hidden="1" x14ac:dyDescent="0.25">
      <c r="A68" s="664">
        <v>21</v>
      </c>
      <c r="B68" s="460">
        <v>1116030066</v>
      </c>
      <c r="C68" s="836" t="s">
        <v>972</v>
      </c>
      <c r="D68" s="837" t="s">
        <v>45</v>
      </c>
      <c r="F68" s="664">
        <v>21</v>
      </c>
      <c r="G68" s="460">
        <v>1116030076</v>
      </c>
      <c r="H68" s="836" t="s">
        <v>994</v>
      </c>
      <c r="I68" s="837" t="s">
        <v>45</v>
      </c>
      <c r="K68" s="664">
        <v>21</v>
      </c>
      <c r="L68" s="665">
        <v>1116030009</v>
      </c>
      <c r="M68" s="839" t="s">
        <v>1014</v>
      </c>
      <c r="N68" s="837" t="s">
        <v>1218</v>
      </c>
      <c r="P68" s="462"/>
      <c r="Q68" s="736"/>
      <c r="R68" s="737"/>
      <c r="S68" s="736"/>
      <c r="V68" s="1159"/>
      <c r="W68" s="1164"/>
      <c r="X68" s="1161"/>
      <c r="Y68" s="1163"/>
    </row>
    <row r="69" spans="1:25" ht="15.75" hidden="1" x14ac:dyDescent="0.25">
      <c r="A69" s="664">
        <v>22</v>
      </c>
      <c r="B69" s="666">
        <v>1116030019</v>
      </c>
      <c r="C69" s="838" t="s">
        <v>973</v>
      </c>
      <c r="D69" s="837" t="s">
        <v>45</v>
      </c>
      <c r="F69" s="664"/>
      <c r="G69" s="460"/>
      <c r="H69" s="836"/>
      <c r="I69" s="837"/>
      <c r="K69" s="664"/>
      <c r="L69" s="460"/>
      <c r="M69" s="836"/>
      <c r="N69" s="837"/>
      <c r="P69" s="462"/>
      <c r="Q69" s="736"/>
      <c r="R69" s="737"/>
      <c r="S69" s="736"/>
      <c r="V69" s="1159"/>
      <c r="W69" s="1163"/>
      <c r="Y69" s="1163"/>
    </row>
    <row r="70" spans="1:25" ht="15.75" hidden="1" x14ac:dyDescent="0.25">
      <c r="A70" s="664">
        <v>23</v>
      </c>
      <c r="B70" s="460">
        <v>1116030042</v>
      </c>
      <c r="C70" s="836" t="s">
        <v>974</v>
      </c>
      <c r="D70" s="837" t="s">
        <v>45</v>
      </c>
      <c r="F70" s="664"/>
      <c r="G70" s="460"/>
      <c r="H70" s="836"/>
      <c r="I70" s="837"/>
      <c r="K70" s="664"/>
      <c r="L70" s="460"/>
      <c r="M70" s="836"/>
      <c r="N70" s="837"/>
      <c r="P70" s="462"/>
      <c r="Q70" s="736"/>
      <c r="R70" s="737"/>
      <c r="S70" s="736"/>
      <c r="V70" s="1159"/>
      <c r="W70" s="1163"/>
      <c r="Y70" s="1163"/>
    </row>
    <row r="71" spans="1:25" ht="16.5" hidden="1" thickBot="1" x14ac:dyDescent="0.25">
      <c r="A71" s="734"/>
      <c r="B71" s="460"/>
      <c r="C71" s="836"/>
      <c r="D71" s="837"/>
      <c r="F71" s="734"/>
      <c r="G71" s="460"/>
      <c r="H71" s="836"/>
      <c r="I71" s="837"/>
      <c r="K71" s="734"/>
      <c r="L71" s="1042"/>
      <c r="M71" s="1043"/>
      <c r="N71" s="840"/>
      <c r="P71" s="462"/>
      <c r="Q71" s="742"/>
      <c r="R71" s="743"/>
      <c r="S71" s="558"/>
      <c r="V71" s="1159"/>
      <c r="W71" s="1163"/>
      <c r="Y71" s="1163"/>
    </row>
    <row r="72" spans="1:25" ht="15.75" hidden="1" thickBot="1" x14ac:dyDescent="0.25">
      <c r="A72" s="758"/>
      <c r="B72" s="759"/>
      <c r="C72" s="760"/>
      <c r="D72" s="761"/>
      <c r="F72" s="474"/>
      <c r="G72" s="284"/>
      <c r="H72" s="762"/>
      <c r="I72" s="763"/>
      <c r="K72" s="519"/>
      <c r="L72" s="764"/>
      <c r="M72" s="765"/>
      <c r="N72" s="744"/>
      <c r="P72" s="479"/>
      <c r="Q72" s="732"/>
      <c r="R72" s="520"/>
      <c r="S72" s="558"/>
      <c r="V72" s="1159"/>
      <c r="W72" s="1164"/>
      <c r="X72" s="1161"/>
      <c r="Y72" s="1163"/>
    </row>
    <row r="73" spans="1:25" hidden="1" x14ac:dyDescent="0.2">
      <c r="A73" s="479"/>
      <c r="B73" s="480"/>
      <c r="C73" s="481"/>
      <c r="D73" s="482"/>
      <c r="F73" s="483"/>
      <c r="G73" s="480"/>
      <c r="H73" s="484"/>
      <c r="I73" s="483"/>
      <c r="K73" s="479"/>
      <c r="L73" s="556"/>
      <c r="M73" s="557"/>
      <c r="N73" s="558"/>
      <c r="P73" s="479"/>
      <c r="Q73" s="63"/>
      <c r="R73" s="717"/>
      <c r="S73" s="63"/>
      <c r="V73" s="1159"/>
      <c r="W73" s="1166"/>
      <c r="X73" s="1160"/>
      <c r="Y73" s="1163"/>
    </row>
    <row r="74" spans="1:25" hidden="1" x14ac:dyDescent="0.2">
      <c r="A74"/>
      <c r="B74" s="111"/>
      <c r="C74" s="714" t="s">
        <v>115</v>
      </c>
      <c r="D74">
        <f>COUNTIF(D48:D72,"L")</f>
        <v>10</v>
      </c>
      <c r="F74"/>
      <c r="G74"/>
      <c r="H74" s="559" t="s">
        <v>115</v>
      </c>
      <c r="I74">
        <f>COUNTIF(I48:I72,"L")</f>
        <v>8</v>
      </c>
      <c r="K74"/>
      <c r="L74" s="111"/>
      <c r="M74" s="559" t="s">
        <v>115</v>
      </c>
      <c r="N74">
        <f>COUNTIF(N48:N72,"L")</f>
        <v>7</v>
      </c>
      <c r="P74" s="5"/>
      <c r="Q74" s="5"/>
      <c r="R74" s="714"/>
      <c r="S74" s="5"/>
      <c r="V74" s="1159"/>
      <c r="W74" s="1166"/>
      <c r="X74" s="1160"/>
      <c r="Y74" s="1163"/>
    </row>
    <row r="75" spans="1:25" ht="15.75" hidden="1" thickBot="1" x14ac:dyDescent="0.25">
      <c r="A75"/>
      <c r="B75" s="111"/>
      <c r="C75" s="714" t="s">
        <v>264</v>
      </c>
      <c r="D75">
        <f>COUNTIF(D48:E72,"P")</f>
        <v>13</v>
      </c>
      <c r="F75"/>
      <c r="G75"/>
      <c r="H75" s="559" t="s">
        <v>264</v>
      </c>
      <c r="I75">
        <f>COUNTIF(I48:J72,"P")</f>
        <v>13</v>
      </c>
      <c r="K75"/>
      <c r="L75" s="111"/>
      <c r="M75" s="559" t="s">
        <v>264</v>
      </c>
      <c r="N75">
        <f>COUNTIF(N48:O72,"P")</f>
        <v>14</v>
      </c>
      <c r="P75" s="5"/>
      <c r="Q75" s="5"/>
      <c r="R75" s="714"/>
      <c r="S75" s="5"/>
      <c r="V75" s="1159"/>
      <c r="W75" s="1163"/>
      <c r="Y75" s="1163"/>
    </row>
    <row r="76" spans="1:25" hidden="1" x14ac:dyDescent="0.2">
      <c r="A76"/>
      <c r="B76" s="111"/>
      <c r="C76" s="714"/>
      <c r="D76" s="394">
        <f>SUM(D74:D75)</f>
        <v>23</v>
      </c>
      <c r="H76" s="464"/>
      <c r="I76" s="394">
        <f>SUM(I74:I75)</f>
        <v>21</v>
      </c>
      <c r="N76" s="394">
        <f>SUM(N74:N75)</f>
        <v>21</v>
      </c>
      <c r="P76" s="5"/>
      <c r="Q76" s="5"/>
      <c r="R76" s="5"/>
      <c r="S76" s="5"/>
      <c r="V76" s="1159"/>
      <c r="W76" s="1166"/>
      <c r="X76" s="1160"/>
      <c r="Y76" s="1163"/>
    </row>
    <row r="77" spans="1:25" hidden="1" x14ac:dyDescent="0.2">
      <c r="A77" s="125" t="s">
        <v>265</v>
      </c>
      <c r="B77" s="462"/>
      <c r="C77" s="125"/>
      <c r="F77" s="125" t="s">
        <v>265</v>
      </c>
      <c r="K77" s="125" t="s">
        <v>265</v>
      </c>
      <c r="L77" s="462"/>
      <c r="N77" s="495"/>
      <c r="P77"/>
      <c r="Q77"/>
      <c r="R77"/>
      <c r="S77"/>
      <c r="V77" s="1159"/>
      <c r="W77" s="1163"/>
      <c r="Y77" s="1163"/>
    </row>
    <row r="78" spans="1:25" hidden="1" x14ac:dyDescent="0.2">
      <c r="A78"/>
      <c r="B78" s="111"/>
      <c r="C78" s="520" t="s">
        <v>1202</v>
      </c>
      <c r="H78" s="125" t="s">
        <v>1802</v>
      </c>
      <c r="M78" s="125" t="s">
        <v>1203</v>
      </c>
      <c r="N78" s="495"/>
      <c r="P78"/>
      <c r="Q78"/>
      <c r="R78"/>
      <c r="S78"/>
      <c r="V78" s="1159"/>
      <c r="W78" s="1163"/>
      <c r="Y78" s="1163"/>
    </row>
    <row r="79" spans="1:25" hidden="1" x14ac:dyDescent="0.2">
      <c r="V79" s="1159"/>
      <c r="W79" s="1164"/>
      <c r="X79" s="1161"/>
      <c r="Y79" s="1163"/>
    </row>
    <row r="80" spans="1:25" ht="18" hidden="1" x14ac:dyDescent="0.25">
      <c r="A80" s="608" t="s">
        <v>949</v>
      </c>
      <c r="B80" s="609"/>
      <c r="C80" s="713"/>
      <c r="D80" s="609"/>
      <c r="E80" s="609"/>
      <c r="F80" s="609"/>
      <c r="G80" s="609"/>
      <c r="H80" s="182"/>
      <c r="U80" s="487"/>
      <c r="V80" s="1159"/>
      <c r="W80" s="1166"/>
      <c r="X80" s="1160"/>
      <c r="Y80" s="1163"/>
    </row>
    <row r="81" spans="1:25" ht="18" hidden="1" x14ac:dyDescent="0.25">
      <c r="A81" s="580" t="s">
        <v>1248</v>
      </c>
      <c r="B81" s="182"/>
      <c r="C81" s="181"/>
      <c r="D81" s="182"/>
      <c r="E81" s="182"/>
      <c r="F81" s="182"/>
      <c r="G81" s="182"/>
      <c r="H81" s="182"/>
      <c r="U81" s="487"/>
      <c r="V81" s="467"/>
      <c r="W81" s="488"/>
      <c r="X81" s="467"/>
      <c r="Y81" s="487"/>
    </row>
    <row r="82" spans="1:25" ht="18" hidden="1" x14ac:dyDescent="0.25">
      <c r="A82" s="608" t="s">
        <v>142</v>
      </c>
      <c r="B82" s="609"/>
      <c r="C82" s="713"/>
      <c r="D82" s="609"/>
      <c r="E82" s="609"/>
      <c r="F82" s="609"/>
      <c r="G82" s="182"/>
      <c r="H82" s="182"/>
      <c r="U82" s="487"/>
      <c r="V82" s="63"/>
      <c r="W82" s="63"/>
      <c r="X82" s="462"/>
      <c r="Y82" s="487"/>
    </row>
    <row r="83" spans="1:25" hidden="1" x14ac:dyDescent="0.2">
      <c r="U83" s="487"/>
      <c r="V83" s="63"/>
      <c r="W83" s="63"/>
      <c r="X83" s="462"/>
      <c r="Y83" s="487"/>
    </row>
    <row r="84" spans="1:25" ht="16.5" hidden="1" thickBot="1" x14ac:dyDescent="0.3">
      <c r="A84" s="186" t="s">
        <v>1269</v>
      </c>
      <c r="B84" s="186"/>
      <c r="C84" s="517"/>
      <c r="D84" s="186"/>
      <c r="E84" s="186"/>
      <c r="F84" s="186" t="s">
        <v>1270</v>
      </c>
      <c r="G84" s="186"/>
      <c r="H84" s="186"/>
      <c r="I84" s="186"/>
      <c r="J84" s="186"/>
      <c r="K84" s="186" t="s">
        <v>1271</v>
      </c>
      <c r="L84" s="186"/>
      <c r="M84" s="186"/>
      <c r="N84" s="186"/>
      <c r="O84" s="186"/>
    </row>
    <row r="85" spans="1:25" ht="16.5" hidden="1" thickBot="1" x14ac:dyDescent="0.3">
      <c r="A85" s="187" t="s">
        <v>40</v>
      </c>
      <c r="B85" s="188" t="s">
        <v>41</v>
      </c>
      <c r="C85" s="188" t="s">
        <v>42</v>
      </c>
      <c r="D85" s="189" t="s">
        <v>43</v>
      </c>
      <c r="E85" s="186"/>
      <c r="F85" s="187" t="s">
        <v>40</v>
      </c>
      <c r="G85" s="188" t="s">
        <v>41</v>
      </c>
      <c r="H85" s="188" t="s">
        <v>42</v>
      </c>
      <c r="I85" s="189" t="s">
        <v>43</v>
      </c>
      <c r="J85" s="186"/>
      <c r="K85" s="187" t="s">
        <v>40</v>
      </c>
      <c r="L85" s="188" t="s">
        <v>41</v>
      </c>
      <c r="M85" s="188" t="s">
        <v>42</v>
      </c>
      <c r="N85" s="189" t="s">
        <v>43</v>
      </c>
      <c r="O85" s="186"/>
    </row>
    <row r="86" spans="1:25" ht="15.75" hidden="1" x14ac:dyDescent="0.25">
      <c r="A86" s="190"/>
      <c r="B86" s="191"/>
      <c r="C86" s="191"/>
      <c r="D86" s="192"/>
      <c r="E86" s="186"/>
      <c r="F86" s="190"/>
      <c r="G86" s="191"/>
      <c r="H86" s="191"/>
      <c r="I86" s="192"/>
      <c r="J86" s="186"/>
      <c r="K86" s="509"/>
      <c r="L86" s="510"/>
      <c r="M86" s="511"/>
      <c r="N86" s="512"/>
      <c r="O86" s="186"/>
    </row>
    <row r="87" spans="1:25" ht="15.75" hidden="1" x14ac:dyDescent="0.25">
      <c r="A87" s="504">
        <v>1</v>
      </c>
      <c r="B87" s="560">
        <v>1115030001</v>
      </c>
      <c r="C87" s="565" t="s">
        <v>684</v>
      </c>
      <c r="D87" s="754" t="s">
        <v>44</v>
      </c>
      <c r="F87" s="1251">
        <v>1</v>
      </c>
      <c r="G87" s="570">
        <v>1115030045</v>
      </c>
      <c r="H87" s="566" t="s">
        <v>685</v>
      </c>
      <c r="I87" s="754" t="s">
        <v>44</v>
      </c>
      <c r="K87" s="504">
        <v>1</v>
      </c>
      <c r="L87" s="459">
        <v>1115030047</v>
      </c>
      <c r="M87" s="458" t="s">
        <v>686</v>
      </c>
      <c r="N87" s="754" t="s">
        <v>44</v>
      </c>
    </row>
    <row r="88" spans="1:25" ht="15.75" hidden="1" x14ac:dyDescent="0.25">
      <c r="A88" s="504">
        <v>2</v>
      </c>
      <c r="B88" s="624">
        <v>1115030033</v>
      </c>
      <c r="C88" s="625" t="s">
        <v>687</v>
      </c>
      <c r="D88" s="755" t="s">
        <v>44</v>
      </c>
      <c r="F88" s="1251">
        <v>2</v>
      </c>
      <c r="G88" s="460">
        <v>1115030067</v>
      </c>
      <c r="H88" s="461" t="s">
        <v>688</v>
      </c>
      <c r="I88" s="754" t="s">
        <v>45</v>
      </c>
      <c r="K88" s="504">
        <v>2</v>
      </c>
      <c r="L88" s="459">
        <v>1115030034</v>
      </c>
      <c r="M88" s="461" t="s">
        <v>689</v>
      </c>
      <c r="N88" s="754" t="s">
        <v>45</v>
      </c>
    </row>
    <row r="89" spans="1:25" ht="15.75" hidden="1" x14ac:dyDescent="0.25">
      <c r="A89" s="504">
        <v>3</v>
      </c>
      <c r="B89" s="605">
        <v>1115030066</v>
      </c>
      <c r="C89" s="566" t="s">
        <v>690</v>
      </c>
      <c r="D89" s="754" t="s">
        <v>45</v>
      </c>
      <c r="F89" s="1251">
        <v>3</v>
      </c>
      <c r="G89" s="571">
        <v>1115030002</v>
      </c>
      <c r="H89" s="565" t="s">
        <v>691</v>
      </c>
      <c r="I89" s="754" t="s">
        <v>45</v>
      </c>
      <c r="K89" s="504">
        <v>3</v>
      </c>
      <c r="L89" s="459">
        <v>1115030048</v>
      </c>
      <c r="M89" s="461" t="s">
        <v>692</v>
      </c>
      <c r="N89" s="754" t="s">
        <v>44</v>
      </c>
    </row>
    <row r="90" spans="1:25" ht="15.75" hidden="1" x14ac:dyDescent="0.25">
      <c r="A90" s="504">
        <v>4</v>
      </c>
      <c r="B90" s="560">
        <v>1115030049</v>
      </c>
      <c r="C90" s="565" t="s">
        <v>693</v>
      </c>
      <c r="D90" s="754" t="s">
        <v>44</v>
      </c>
      <c r="F90" s="1251">
        <v>4</v>
      </c>
      <c r="G90" s="570">
        <v>1115030065</v>
      </c>
      <c r="H90" s="566" t="s">
        <v>694</v>
      </c>
      <c r="I90" s="754" t="s">
        <v>44</v>
      </c>
      <c r="K90" s="504">
        <v>4</v>
      </c>
      <c r="L90" s="562">
        <v>1115030003</v>
      </c>
      <c r="M90" s="566" t="s">
        <v>695</v>
      </c>
      <c r="N90" s="754" t="s">
        <v>45</v>
      </c>
    </row>
    <row r="91" spans="1:25" ht="15.75" hidden="1" x14ac:dyDescent="0.25">
      <c r="A91" s="504">
        <v>5</v>
      </c>
      <c r="B91" s="562">
        <v>1115030004</v>
      </c>
      <c r="C91" s="603" t="s">
        <v>696</v>
      </c>
      <c r="D91" s="754" t="s">
        <v>45</v>
      </c>
      <c r="F91" s="1251">
        <v>5</v>
      </c>
      <c r="G91" s="571">
        <v>1115030050</v>
      </c>
      <c r="H91" s="565" t="s">
        <v>697</v>
      </c>
      <c r="I91" s="754" t="s">
        <v>44</v>
      </c>
      <c r="K91" s="504">
        <v>5</v>
      </c>
      <c r="L91" s="562">
        <v>1115030007</v>
      </c>
      <c r="M91" s="566" t="s">
        <v>698</v>
      </c>
      <c r="N91" s="754" t="s">
        <v>44</v>
      </c>
    </row>
    <row r="92" spans="1:25" ht="15.75" hidden="1" x14ac:dyDescent="0.25">
      <c r="A92" s="504">
        <v>6</v>
      </c>
      <c r="B92" s="562">
        <v>1115030035</v>
      </c>
      <c r="C92" s="603" t="s">
        <v>699</v>
      </c>
      <c r="D92" s="754" t="s">
        <v>44</v>
      </c>
      <c r="F92" s="1251">
        <v>6</v>
      </c>
      <c r="G92" s="570">
        <v>1115030068</v>
      </c>
      <c r="H92" s="566" t="s">
        <v>700</v>
      </c>
      <c r="I92" s="754" t="s">
        <v>44</v>
      </c>
      <c r="K92" s="504">
        <v>6</v>
      </c>
      <c r="L92" s="459">
        <v>1115030037</v>
      </c>
      <c r="M92" s="461" t="s">
        <v>701</v>
      </c>
      <c r="N92" s="754" t="s">
        <v>45</v>
      </c>
    </row>
    <row r="93" spans="1:25" ht="15.75" hidden="1" x14ac:dyDescent="0.25">
      <c r="A93" s="504">
        <v>7</v>
      </c>
      <c r="B93" s="560">
        <v>1115030008</v>
      </c>
      <c r="C93" s="604" t="s">
        <v>702</v>
      </c>
      <c r="D93" s="754" t="s">
        <v>44</v>
      </c>
      <c r="F93" s="1251">
        <v>7</v>
      </c>
      <c r="G93" s="460">
        <v>1115030005</v>
      </c>
      <c r="H93" s="461" t="s">
        <v>703</v>
      </c>
      <c r="I93" s="754" t="s">
        <v>45</v>
      </c>
      <c r="K93" s="504">
        <v>7</v>
      </c>
      <c r="L93" s="605">
        <v>1115030010</v>
      </c>
      <c r="M93" s="622" t="s">
        <v>704</v>
      </c>
      <c r="N93" s="754" t="s">
        <v>45</v>
      </c>
    </row>
    <row r="94" spans="1:25" ht="15.75" hidden="1" x14ac:dyDescent="0.25">
      <c r="A94" s="504">
        <v>8</v>
      </c>
      <c r="B94" s="562">
        <v>1115030051</v>
      </c>
      <c r="C94" s="603" t="s">
        <v>705</v>
      </c>
      <c r="D94" s="754" t="s">
        <v>44</v>
      </c>
      <c r="F94" s="1251">
        <v>8</v>
      </c>
      <c r="G94" s="570">
        <v>1115030036</v>
      </c>
      <c r="H94" s="566" t="s">
        <v>706</v>
      </c>
      <c r="I94" s="754" t="s">
        <v>45</v>
      </c>
      <c r="K94" s="504">
        <v>8</v>
      </c>
      <c r="L94" s="473">
        <v>1115030070</v>
      </c>
      <c r="M94" s="518" t="s">
        <v>707</v>
      </c>
      <c r="N94" s="754" t="s">
        <v>44</v>
      </c>
    </row>
    <row r="95" spans="1:25" ht="15.75" hidden="1" x14ac:dyDescent="0.25">
      <c r="A95" s="504">
        <v>9</v>
      </c>
      <c r="B95" s="459">
        <v>1115030038</v>
      </c>
      <c r="C95" s="458" t="s">
        <v>708</v>
      </c>
      <c r="D95" s="754" t="s">
        <v>44</v>
      </c>
      <c r="F95" s="1251">
        <v>9</v>
      </c>
      <c r="G95" s="617">
        <v>1115030009</v>
      </c>
      <c r="H95" s="616" t="s">
        <v>711</v>
      </c>
      <c r="I95" s="756" t="s">
        <v>44</v>
      </c>
      <c r="K95" s="504">
        <v>9</v>
      </c>
      <c r="L95" s="473">
        <v>1115030013</v>
      </c>
      <c r="M95" s="614" t="s">
        <v>709</v>
      </c>
      <c r="N95" s="754" t="s">
        <v>45</v>
      </c>
    </row>
    <row r="96" spans="1:25" ht="15.75" hidden="1" x14ac:dyDescent="0.25">
      <c r="A96" s="504">
        <v>10</v>
      </c>
      <c r="B96" s="560">
        <v>1115030011</v>
      </c>
      <c r="C96" s="604" t="s">
        <v>710</v>
      </c>
      <c r="D96" s="754" t="s">
        <v>45</v>
      </c>
      <c r="F96" s="1251">
        <v>10</v>
      </c>
      <c r="G96" s="571">
        <v>1115030012</v>
      </c>
      <c r="H96" s="565" t="s">
        <v>714</v>
      </c>
      <c r="I96" s="754" t="s">
        <v>45</v>
      </c>
      <c r="K96" s="504">
        <v>10</v>
      </c>
      <c r="L96" s="459">
        <v>1115030040</v>
      </c>
      <c r="M96" s="458" t="s">
        <v>712</v>
      </c>
      <c r="N96" s="754" t="s">
        <v>45</v>
      </c>
    </row>
    <row r="97" spans="1:15" ht="15.75" hidden="1" x14ac:dyDescent="0.25">
      <c r="A97" s="504">
        <v>11</v>
      </c>
      <c r="B97" s="459">
        <v>1115030014</v>
      </c>
      <c r="C97" s="461" t="s">
        <v>713</v>
      </c>
      <c r="D97" s="754" t="s">
        <v>44</v>
      </c>
      <c r="F97" s="1251">
        <v>11</v>
      </c>
      <c r="G97" s="570">
        <v>1115030052</v>
      </c>
      <c r="H97" s="566" t="s">
        <v>717</v>
      </c>
      <c r="I97" s="754" t="s">
        <v>45</v>
      </c>
      <c r="K97" s="504">
        <v>11</v>
      </c>
      <c r="L97" s="562">
        <v>1115030016</v>
      </c>
      <c r="M97" s="603" t="s">
        <v>715</v>
      </c>
      <c r="N97" s="754" t="s">
        <v>45</v>
      </c>
    </row>
    <row r="98" spans="1:15" ht="15.75" hidden="1" x14ac:dyDescent="0.25">
      <c r="A98" s="504">
        <v>12</v>
      </c>
      <c r="B98" s="562">
        <v>1115030076</v>
      </c>
      <c r="C98" s="566" t="s">
        <v>716</v>
      </c>
      <c r="D98" s="754" t="s">
        <v>45</v>
      </c>
      <c r="F98" s="1251">
        <v>12</v>
      </c>
      <c r="G98" s="571">
        <v>1115030039</v>
      </c>
      <c r="H98" s="565" t="s">
        <v>719</v>
      </c>
      <c r="I98" s="754" t="s">
        <v>45</v>
      </c>
      <c r="K98" s="504">
        <v>12</v>
      </c>
      <c r="L98" s="562">
        <v>1115030055</v>
      </c>
      <c r="M98" s="603" t="s">
        <v>718</v>
      </c>
      <c r="N98" s="754" t="s">
        <v>44</v>
      </c>
    </row>
    <row r="99" spans="1:15" ht="15.75" hidden="1" x14ac:dyDescent="0.25">
      <c r="A99" s="504">
        <v>13</v>
      </c>
      <c r="B99" s="560">
        <v>1115030017</v>
      </c>
      <c r="C99" s="604" t="s">
        <v>721</v>
      </c>
      <c r="D99" s="754" t="s">
        <v>44</v>
      </c>
      <c r="F99" s="1251">
        <v>13</v>
      </c>
      <c r="G99" s="570">
        <v>1115030015</v>
      </c>
      <c r="H99" s="566" t="s">
        <v>722</v>
      </c>
      <c r="I99" s="754" t="s">
        <v>44</v>
      </c>
      <c r="K99" s="504">
        <v>13</v>
      </c>
      <c r="L99" s="459">
        <v>1115030056</v>
      </c>
      <c r="M99" s="461" t="s">
        <v>720</v>
      </c>
      <c r="N99" s="754" t="s">
        <v>44</v>
      </c>
    </row>
    <row r="100" spans="1:15" ht="15.75" hidden="1" x14ac:dyDescent="0.25">
      <c r="A100" s="504">
        <v>14</v>
      </c>
      <c r="B100" s="605">
        <v>1115030020</v>
      </c>
      <c r="C100" s="616" t="s">
        <v>723</v>
      </c>
      <c r="D100" s="756" t="s">
        <v>44</v>
      </c>
      <c r="F100" s="1251">
        <v>14</v>
      </c>
      <c r="G100" s="617">
        <v>1115030018</v>
      </c>
      <c r="H100" s="616" t="s">
        <v>724</v>
      </c>
      <c r="I100" s="756" t="s">
        <v>44</v>
      </c>
      <c r="K100" s="504">
        <v>14</v>
      </c>
      <c r="L100" s="562">
        <v>1115030078</v>
      </c>
      <c r="M100" s="603" t="s">
        <v>725</v>
      </c>
      <c r="N100" s="754" t="s">
        <v>44</v>
      </c>
    </row>
    <row r="101" spans="1:15" ht="14.25" hidden="1" customHeight="1" x14ac:dyDescent="0.25">
      <c r="A101" s="504">
        <v>15</v>
      </c>
      <c r="B101" s="459">
        <v>1115030057</v>
      </c>
      <c r="C101" s="458" t="s">
        <v>726</v>
      </c>
      <c r="D101" s="754" t="s">
        <v>44</v>
      </c>
      <c r="F101" s="1251">
        <v>15</v>
      </c>
      <c r="G101" s="570">
        <v>1115030021</v>
      </c>
      <c r="H101" s="566" t="s">
        <v>727</v>
      </c>
      <c r="I101" s="754" t="s">
        <v>44</v>
      </c>
      <c r="K101" s="958"/>
      <c r="L101" s="473"/>
      <c r="M101" s="518"/>
      <c r="N101" s="756"/>
    </row>
    <row r="102" spans="1:15" ht="15.75" hidden="1" x14ac:dyDescent="0.25">
      <c r="A102" s="504">
        <v>16</v>
      </c>
      <c r="B102" s="605">
        <v>1115030058</v>
      </c>
      <c r="C102" s="616" t="s">
        <v>728</v>
      </c>
      <c r="D102" s="756" t="s">
        <v>45</v>
      </c>
      <c r="F102" s="1137"/>
      <c r="G102" s="454"/>
      <c r="H102" s="614"/>
      <c r="I102" s="756"/>
      <c r="K102" s="504">
        <v>16</v>
      </c>
      <c r="L102" s="562">
        <v>1115030060</v>
      </c>
      <c r="M102" s="603" t="s">
        <v>729</v>
      </c>
      <c r="N102" s="754" t="s">
        <v>44</v>
      </c>
    </row>
    <row r="103" spans="1:15" ht="15" hidden="1" customHeight="1" x14ac:dyDescent="0.25">
      <c r="A103" s="504">
        <v>17</v>
      </c>
      <c r="B103" s="562">
        <v>1115030077</v>
      </c>
      <c r="C103" s="603" t="s">
        <v>730</v>
      </c>
      <c r="D103" s="754" t="s">
        <v>45</v>
      </c>
      <c r="F103" s="1251">
        <v>17</v>
      </c>
      <c r="G103" s="460">
        <v>1115030024</v>
      </c>
      <c r="H103" s="461" t="s">
        <v>731</v>
      </c>
      <c r="I103" s="754" t="s">
        <v>45</v>
      </c>
      <c r="K103" s="504">
        <v>17</v>
      </c>
      <c r="L103" s="459">
        <v>1115030028</v>
      </c>
      <c r="M103" s="461" t="s">
        <v>732</v>
      </c>
      <c r="N103" s="754" t="s">
        <v>44</v>
      </c>
    </row>
    <row r="104" spans="1:15" ht="15.75" hidden="1" x14ac:dyDescent="0.25">
      <c r="A104" s="504">
        <v>18</v>
      </c>
      <c r="B104" s="562">
        <v>1115030022</v>
      </c>
      <c r="C104" s="566" t="s">
        <v>733</v>
      </c>
      <c r="D104" s="754" t="s">
        <v>45</v>
      </c>
      <c r="F104" s="1251">
        <v>18</v>
      </c>
      <c r="G104" s="617">
        <v>1115030030</v>
      </c>
      <c r="H104" s="616" t="s">
        <v>736</v>
      </c>
      <c r="I104" s="756" t="s">
        <v>44</v>
      </c>
      <c r="K104" s="504">
        <v>18</v>
      </c>
      <c r="L104" s="605">
        <v>1115030072</v>
      </c>
      <c r="M104" s="566" t="s">
        <v>734</v>
      </c>
      <c r="N104" s="754" t="s">
        <v>44</v>
      </c>
    </row>
    <row r="105" spans="1:15" ht="15.75" hidden="1" x14ac:dyDescent="0.25">
      <c r="A105" s="504">
        <v>19</v>
      </c>
      <c r="B105" s="459">
        <v>1115030023</v>
      </c>
      <c r="C105" s="458" t="s">
        <v>735</v>
      </c>
      <c r="D105" s="754" t="s">
        <v>44</v>
      </c>
      <c r="F105" s="1251">
        <v>19</v>
      </c>
      <c r="G105" s="626">
        <v>1115030073</v>
      </c>
      <c r="H105" s="627" t="s">
        <v>739</v>
      </c>
      <c r="I105" s="756" t="s">
        <v>45</v>
      </c>
      <c r="K105" s="504">
        <v>19</v>
      </c>
      <c r="L105" s="459">
        <v>1115030062</v>
      </c>
      <c r="M105" s="458" t="s">
        <v>737</v>
      </c>
      <c r="N105" s="754" t="s">
        <v>44</v>
      </c>
    </row>
    <row r="106" spans="1:15" ht="15.75" hidden="1" x14ac:dyDescent="0.25">
      <c r="A106" s="504">
        <v>20</v>
      </c>
      <c r="B106" s="560">
        <v>1115030041</v>
      </c>
      <c r="C106" s="604" t="s">
        <v>738</v>
      </c>
      <c r="D106" s="754" t="s">
        <v>45</v>
      </c>
      <c r="F106" s="1251">
        <v>20</v>
      </c>
      <c r="G106" s="571">
        <v>1115030042</v>
      </c>
      <c r="H106" s="565" t="s">
        <v>897</v>
      </c>
      <c r="I106" s="754" t="s">
        <v>45</v>
      </c>
      <c r="K106" s="504">
        <v>20</v>
      </c>
      <c r="L106" s="562">
        <v>1115030032</v>
      </c>
      <c r="M106" s="603" t="s">
        <v>740</v>
      </c>
      <c r="N106" s="754" t="s">
        <v>45</v>
      </c>
    </row>
    <row r="107" spans="1:15" ht="15.75" hidden="1" x14ac:dyDescent="0.25">
      <c r="A107" s="504">
        <v>21</v>
      </c>
      <c r="B107" s="560">
        <v>1115030026</v>
      </c>
      <c r="C107" s="604" t="s">
        <v>741</v>
      </c>
      <c r="D107" s="754" t="s">
        <v>44</v>
      </c>
      <c r="F107" s="1251">
        <v>21</v>
      </c>
      <c r="G107" s="460">
        <v>1114030048</v>
      </c>
      <c r="H107" s="461" t="s">
        <v>932</v>
      </c>
      <c r="I107" s="754" t="s">
        <v>45</v>
      </c>
      <c r="K107" s="504">
        <v>21</v>
      </c>
      <c r="L107" s="562">
        <v>1115030043</v>
      </c>
      <c r="M107" s="603" t="s">
        <v>742</v>
      </c>
      <c r="N107" s="754" t="s">
        <v>45</v>
      </c>
    </row>
    <row r="108" spans="1:15" ht="15.75" hidden="1" x14ac:dyDescent="0.25">
      <c r="A108" s="504">
        <v>22</v>
      </c>
      <c r="B108" s="459">
        <v>1115030029</v>
      </c>
      <c r="C108" s="564" t="s">
        <v>743</v>
      </c>
      <c r="D108" s="757" t="s">
        <v>45</v>
      </c>
      <c r="F108" s="1251">
        <v>22</v>
      </c>
      <c r="G108" s="570">
        <v>1115030064</v>
      </c>
      <c r="H108" s="566" t="s">
        <v>744</v>
      </c>
      <c r="I108" s="757" t="s">
        <v>45</v>
      </c>
      <c r="K108" s="504">
        <v>22</v>
      </c>
      <c r="L108" s="459">
        <v>1115030044</v>
      </c>
      <c r="M108" s="458" t="s">
        <v>745</v>
      </c>
      <c r="N108" s="754" t="s">
        <v>45</v>
      </c>
    </row>
    <row r="109" spans="1:15" ht="15.75" hidden="1" x14ac:dyDescent="0.25">
      <c r="A109" s="504">
        <v>23</v>
      </c>
      <c r="B109" s="459">
        <v>1115030074</v>
      </c>
      <c r="C109" s="461" t="s">
        <v>746</v>
      </c>
      <c r="D109" s="757" t="s">
        <v>44</v>
      </c>
      <c r="F109" s="1251"/>
      <c r="G109" s="460"/>
      <c r="H109" s="461"/>
      <c r="I109" s="757"/>
      <c r="K109" s="504">
        <v>23</v>
      </c>
      <c r="L109" s="459">
        <v>1115030075</v>
      </c>
      <c r="M109" s="458" t="s">
        <v>747</v>
      </c>
      <c r="N109" s="754" t="s">
        <v>44</v>
      </c>
    </row>
    <row r="110" spans="1:15" ht="15.75" hidden="1" x14ac:dyDescent="0.25">
      <c r="A110" s="504"/>
      <c r="B110" s="560"/>
      <c r="C110" s="561"/>
      <c r="D110" s="757"/>
      <c r="F110" s="1251"/>
      <c r="G110" s="570"/>
      <c r="H110" s="566"/>
      <c r="I110" s="757"/>
      <c r="K110" s="504"/>
      <c r="L110" s="459"/>
      <c r="M110" s="458"/>
      <c r="N110" s="754"/>
    </row>
    <row r="111" spans="1:15" ht="15.75" hidden="1" thickBot="1" x14ac:dyDescent="0.25">
      <c r="A111" s="758"/>
      <c r="B111" s="759"/>
      <c r="C111" s="760"/>
      <c r="D111" s="761"/>
      <c r="F111" s="474"/>
      <c r="G111" s="284"/>
      <c r="H111" s="762"/>
      <c r="I111" s="763"/>
      <c r="K111" s="519"/>
      <c r="L111" s="764"/>
      <c r="M111" s="765"/>
      <c r="N111" s="744"/>
    </row>
    <row r="112" spans="1:15" hidden="1" x14ac:dyDescent="0.2">
      <c r="A112" s="479"/>
      <c r="B112" s="479"/>
      <c r="C112" s="495"/>
      <c r="D112" s="479"/>
      <c r="F112" s="479"/>
      <c r="G112" s="479"/>
      <c r="H112" s="495"/>
      <c r="I112" s="479"/>
      <c r="K112" s="479"/>
      <c r="L112" s="732"/>
      <c r="M112" s="520"/>
      <c r="N112" s="558"/>
      <c r="O112" s="63"/>
    </row>
    <row r="113" spans="1:19" hidden="1" x14ac:dyDescent="0.2">
      <c r="A113"/>
      <c r="B113" s="111"/>
      <c r="C113" s="714" t="s">
        <v>115</v>
      </c>
      <c r="D113">
        <f>COUNTIF(D87:D111,"L")</f>
        <v>14</v>
      </c>
      <c r="F113"/>
      <c r="G113"/>
      <c r="H113" s="1091" t="s">
        <v>115</v>
      </c>
      <c r="I113">
        <f>COUNTIF(I87:I111,"L")</f>
        <v>9</v>
      </c>
      <c r="K113" s="479"/>
      <c r="L113" s="733"/>
      <c r="M113" s="559" t="s">
        <v>115</v>
      </c>
      <c r="N113">
        <f>COUNTIF(N87:N111,"L")</f>
        <v>12</v>
      </c>
      <c r="O113" s="63"/>
    </row>
    <row r="114" spans="1:19" ht="15.75" hidden="1" thickBot="1" x14ac:dyDescent="0.25">
      <c r="A114"/>
      <c r="B114" s="111"/>
      <c r="C114" s="714" t="s">
        <v>264</v>
      </c>
      <c r="D114">
        <f>COUNTIF(D87:D111,"P")</f>
        <v>9</v>
      </c>
      <c r="F114"/>
      <c r="G114"/>
      <c r="H114" s="559" t="s">
        <v>264</v>
      </c>
      <c r="I114">
        <f>COUNTIF(I87:I111,"P")</f>
        <v>12</v>
      </c>
      <c r="M114" s="559" t="s">
        <v>264</v>
      </c>
      <c r="N114">
        <f>COUNTIF(N87:N111,"P")</f>
        <v>10</v>
      </c>
    </row>
    <row r="115" spans="1:19" hidden="1" x14ac:dyDescent="0.2">
      <c r="A115"/>
      <c r="B115" s="111"/>
      <c r="C115" s="714"/>
      <c r="D115" s="394">
        <f>SUM(D113:D114)</f>
        <v>23</v>
      </c>
      <c r="H115" s="464"/>
      <c r="I115" s="394">
        <f>SUM(I113:I114)</f>
        <v>21</v>
      </c>
      <c r="K115"/>
      <c r="L115" s="111"/>
      <c r="M115" s="464"/>
      <c r="N115" s="394">
        <f>SUM(N113:N114)</f>
        <v>22</v>
      </c>
    </row>
    <row r="116" spans="1:19" hidden="1" x14ac:dyDescent="0.2">
      <c r="A116" s="125" t="s">
        <v>265</v>
      </c>
      <c r="B116" s="462"/>
      <c r="C116" s="520"/>
      <c r="D116" s="63"/>
      <c r="F116" s="125" t="s">
        <v>265</v>
      </c>
      <c r="K116" s="125" t="s">
        <v>265</v>
      </c>
      <c r="L116" s="462"/>
      <c r="M116" s="463"/>
    </row>
    <row r="117" spans="1:19" hidden="1" x14ac:dyDescent="0.2">
      <c r="B117" s="462"/>
      <c r="C117" s="520" t="s">
        <v>1204</v>
      </c>
      <c r="D117"/>
      <c r="F117"/>
      <c r="G117"/>
      <c r="H117" s="125" t="s">
        <v>748</v>
      </c>
      <c r="I117"/>
      <c r="K117"/>
      <c r="L117"/>
      <c r="M117" s="495" t="s">
        <v>749</v>
      </c>
    </row>
    <row r="118" spans="1:19" ht="15.75" hidden="1" x14ac:dyDescent="0.25">
      <c r="A118" s="186"/>
    </row>
    <row r="119" spans="1:19" ht="18" hidden="1" x14ac:dyDescent="0.25">
      <c r="A119" s="842" t="s">
        <v>949</v>
      </c>
      <c r="B119" s="844"/>
      <c r="C119" s="884"/>
      <c r="D119" s="844"/>
      <c r="E119" s="844"/>
      <c r="F119" s="844"/>
      <c r="G119" s="844"/>
      <c r="H119" s="845"/>
      <c r="I119" s="845"/>
      <c r="J119" s="845"/>
      <c r="K119" s="845"/>
      <c r="L119" s="845"/>
      <c r="M119" s="845"/>
      <c r="N119" s="845"/>
      <c r="O119" s="845"/>
      <c r="P119" s="845"/>
      <c r="Q119" s="845"/>
      <c r="R119" s="845"/>
      <c r="S119" s="845"/>
    </row>
    <row r="120" spans="1:19" ht="18" hidden="1" x14ac:dyDescent="0.25">
      <c r="A120" s="842" t="s">
        <v>1243</v>
      </c>
      <c r="B120" s="844"/>
      <c r="C120" s="884"/>
      <c r="D120" s="844"/>
      <c r="E120" s="844"/>
      <c r="F120" s="844"/>
      <c r="G120" s="844"/>
      <c r="H120" s="845"/>
      <c r="I120" s="845"/>
      <c r="J120" s="845"/>
      <c r="K120" s="845"/>
      <c r="L120" s="845"/>
      <c r="M120" s="845"/>
      <c r="N120" s="845"/>
      <c r="O120" s="845"/>
      <c r="P120" s="845"/>
      <c r="Q120" s="845"/>
      <c r="R120" s="845"/>
      <c r="S120" s="845"/>
    </row>
    <row r="121" spans="1:19" ht="18" hidden="1" x14ac:dyDescent="0.25">
      <c r="A121" s="842" t="s">
        <v>142</v>
      </c>
      <c r="B121" s="844"/>
      <c r="C121" s="884"/>
      <c r="D121" s="844"/>
      <c r="E121" s="844"/>
      <c r="F121" s="844"/>
      <c r="G121" s="844"/>
      <c r="H121" s="845"/>
      <c r="I121" s="845"/>
      <c r="J121" s="845"/>
      <c r="K121" s="845"/>
      <c r="L121" s="845"/>
      <c r="M121" s="845"/>
      <c r="N121" s="845"/>
      <c r="O121" s="845"/>
      <c r="P121" s="845"/>
      <c r="Q121" s="845"/>
      <c r="R121" s="845"/>
      <c r="S121" s="845"/>
    </row>
    <row r="122" spans="1:19" hidden="1" x14ac:dyDescent="0.2">
      <c r="A122" s="845"/>
      <c r="B122" s="845"/>
      <c r="C122" s="846"/>
      <c r="D122" s="845"/>
      <c r="E122" s="845"/>
      <c r="F122" s="845"/>
      <c r="G122" s="845"/>
      <c r="H122" s="845"/>
      <c r="I122" s="845"/>
      <c r="J122" s="845"/>
      <c r="K122" s="845"/>
      <c r="L122" s="845"/>
      <c r="M122" s="845"/>
      <c r="N122" s="845"/>
      <c r="O122" s="845"/>
      <c r="P122" s="845"/>
      <c r="Q122" s="845"/>
      <c r="R122" s="845"/>
      <c r="S122" s="845"/>
    </row>
    <row r="123" spans="1:19" ht="16.5" hidden="1" thickBot="1" x14ac:dyDescent="0.3">
      <c r="A123" s="847" t="s">
        <v>1244</v>
      </c>
      <c r="B123" s="847"/>
      <c r="C123" s="848"/>
      <c r="D123" s="847"/>
      <c r="E123" s="847"/>
      <c r="F123" s="847" t="s">
        <v>1245</v>
      </c>
      <c r="G123" s="847"/>
      <c r="H123" s="847"/>
      <c r="I123" s="847"/>
      <c r="J123" s="847"/>
      <c r="K123" s="847" t="s">
        <v>1246</v>
      </c>
      <c r="L123" s="847"/>
      <c r="M123" s="847"/>
      <c r="N123" s="847"/>
      <c r="O123" s="847"/>
      <c r="P123" s="847" t="s">
        <v>1247</v>
      </c>
      <c r="Q123" s="847"/>
      <c r="R123" s="847"/>
      <c r="S123" s="847"/>
    </row>
    <row r="124" spans="1:19" ht="16.5" hidden="1" thickBot="1" x14ac:dyDescent="0.3">
      <c r="A124" s="849" t="s">
        <v>40</v>
      </c>
      <c r="B124" s="850" t="s">
        <v>41</v>
      </c>
      <c r="C124" s="850" t="s">
        <v>42</v>
      </c>
      <c r="D124" s="851" t="s">
        <v>43</v>
      </c>
      <c r="E124" s="847"/>
      <c r="F124" s="849" t="s">
        <v>40</v>
      </c>
      <c r="G124" s="850" t="s">
        <v>41</v>
      </c>
      <c r="H124" s="850" t="s">
        <v>42</v>
      </c>
      <c r="I124" s="851" t="s">
        <v>43</v>
      </c>
      <c r="J124" s="847"/>
      <c r="K124" s="849" t="s">
        <v>40</v>
      </c>
      <c r="L124" s="850" t="s">
        <v>41</v>
      </c>
      <c r="M124" s="850" t="s">
        <v>42</v>
      </c>
      <c r="N124" s="851" t="s">
        <v>43</v>
      </c>
      <c r="O124" s="847"/>
      <c r="P124" s="849" t="s">
        <v>40</v>
      </c>
      <c r="Q124" s="850" t="s">
        <v>41</v>
      </c>
      <c r="R124" s="850" t="s">
        <v>42</v>
      </c>
      <c r="S124" s="851" t="s">
        <v>43</v>
      </c>
    </row>
    <row r="125" spans="1:19" ht="15.75" hidden="1" x14ac:dyDescent="0.25">
      <c r="A125" s="853"/>
      <c r="B125" s="854"/>
      <c r="C125" s="854"/>
      <c r="D125" s="855"/>
      <c r="E125" s="847"/>
      <c r="F125" s="853"/>
      <c r="G125" s="854"/>
      <c r="H125" s="854"/>
      <c r="I125" s="855"/>
      <c r="J125" s="847"/>
      <c r="K125" s="853"/>
      <c r="L125" s="854"/>
      <c r="M125" s="854"/>
      <c r="N125" s="855"/>
      <c r="O125" s="847"/>
      <c r="P125" s="853"/>
      <c r="Q125" s="854"/>
      <c r="R125" s="854"/>
      <c r="S125" s="855"/>
    </row>
    <row r="126" spans="1:19" ht="15.75" hidden="1" x14ac:dyDescent="0.25">
      <c r="A126" s="857">
        <v>1</v>
      </c>
      <c r="B126" s="899">
        <v>1114030001</v>
      </c>
      <c r="C126" s="904" t="s">
        <v>395</v>
      </c>
      <c r="D126" s="888" t="s">
        <v>44</v>
      </c>
      <c r="E126" s="845"/>
      <c r="F126" s="889">
        <v>1</v>
      </c>
      <c r="G126" s="890">
        <v>1114030026</v>
      </c>
      <c r="H126" s="891" t="s">
        <v>396</v>
      </c>
      <c r="I126" s="888" t="s">
        <v>44</v>
      </c>
      <c r="J126" s="845"/>
      <c r="K126" s="857">
        <v>1</v>
      </c>
      <c r="L126" s="1119">
        <v>3114110002</v>
      </c>
      <c r="M126" s="1120" t="s">
        <v>475</v>
      </c>
      <c r="N126" s="781" t="s">
        <v>44</v>
      </c>
      <c r="O126" s="845"/>
      <c r="P126" s="857">
        <v>1</v>
      </c>
      <c r="Q126" s="932">
        <v>3114110001</v>
      </c>
      <c r="R126" s="1115" t="s">
        <v>476</v>
      </c>
      <c r="S126" s="781" t="s">
        <v>44</v>
      </c>
    </row>
    <row r="127" spans="1:19" ht="15.75" hidden="1" x14ac:dyDescent="0.25">
      <c r="A127" s="858">
        <v>2</v>
      </c>
      <c r="B127" s="1129">
        <v>1114030027</v>
      </c>
      <c r="C127" s="1126" t="s">
        <v>397</v>
      </c>
      <c r="D127" s="888" t="s">
        <v>44</v>
      </c>
      <c r="E127" s="845"/>
      <c r="F127" s="894">
        <v>2</v>
      </c>
      <c r="G127" s="890">
        <v>1114030049</v>
      </c>
      <c r="H127" s="891" t="s">
        <v>401</v>
      </c>
      <c r="I127" s="888" t="s">
        <v>44</v>
      </c>
      <c r="J127" s="845"/>
      <c r="K127" s="858">
        <v>2</v>
      </c>
      <c r="L127" s="932">
        <v>3114110049</v>
      </c>
      <c r="M127" s="1115" t="s">
        <v>479</v>
      </c>
      <c r="N127" s="781" t="s">
        <v>45</v>
      </c>
      <c r="O127" s="845"/>
      <c r="P127" s="879">
        <v>2</v>
      </c>
      <c r="Q127" s="1119">
        <v>3114110005</v>
      </c>
      <c r="R127" s="891" t="s">
        <v>480</v>
      </c>
      <c r="S127" s="781" t="s">
        <v>44</v>
      </c>
    </row>
    <row r="128" spans="1:19" ht="15.75" hidden="1" x14ac:dyDescent="0.25">
      <c r="A128" s="858">
        <v>3</v>
      </c>
      <c r="B128" s="1130">
        <v>1114030030</v>
      </c>
      <c r="C128" s="1120" t="s">
        <v>400</v>
      </c>
      <c r="D128" s="888" t="s">
        <v>44</v>
      </c>
      <c r="E128" s="843"/>
      <c r="F128" s="889">
        <v>3</v>
      </c>
      <c r="G128" s="900">
        <v>1114030002</v>
      </c>
      <c r="H128" s="901" t="s">
        <v>405</v>
      </c>
      <c r="I128" s="888" t="s">
        <v>44</v>
      </c>
      <c r="J128" s="845"/>
      <c r="K128" s="857">
        <v>3</v>
      </c>
      <c r="L128" s="1119">
        <v>3114110006</v>
      </c>
      <c r="M128" s="1120" t="s">
        <v>482</v>
      </c>
      <c r="N128" s="781" t="s">
        <v>44</v>
      </c>
      <c r="O128" s="845"/>
      <c r="P128" s="858">
        <v>3</v>
      </c>
      <c r="Q128" s="932">
        <v>3114110027</v>
      </c>
      <c r="R128" s="1115" t="s">
        <v>483</v>
      </c>
      <c r="S128" s="781" t="s">
        <v>45</v>
      </c>
    </row>
    <row r="129" spans="1:19" ht="15.75" hidden="1" x14ac:dyDescent="0.25">
      <c r="A129" s="858">
        <v>4</v>
      </c>
      <c r="B129" s="1130">
        <v>1114030004</v>
      </c>
      <c r="C129" s="1120" t="s">
        <v>404</v>
      </c>
      <c r="D129" s="888" t="s">
        <v>44</v>
      </c>
      <c r="E129" s="845"/>
      <c r="F129" s="894">
        <v>4</v>
      </c>
      <c r="G129" s="900">
        <v>1114030028</v>
      </c>
      <c r="H129" s="901" t="s">
        <v>408</v>
      </c>
      <c r="I129" s="888" t="s">
        <v>45</v>
      </c>
      <c r="J129" s="845"/>
      <c r="K129" s="858">
        <v>4</v>
      </c>
      <c r="L129" s="1119">
        <v>3114110028</v>
      </c>
      <c r="M129" s="1120" t="s">
        <v>485</v>
      </c>
      <c r="N129" s="781" t="s">
        <v>45</v>
      </c>
      <c r="O129" s="845"/>
      <c r="P129" s="858">
        <v>4</v>
      </c>
      <c r="Q129" s="932">
        <v>3114110057</v>
      </c>
      <c r="R129" s="1115" t="s">
        <v>623</v>
      </c>
      <c r="S129" s="781" t="s">
        <v>44</v>
      </c>
    </row>
    <row r="130" spans="1:19" ht="15.75" hidden="1" x14ac:dyDescent="0.25">
      <c r="A130" s="858">
        <v>5</v>
      </c>
      <c r="B130" s="899">
        <v>1114030032</v>
      </c>
      <c r="C130" s="1115" t="s">
        <v>407</v>
      </c>
      <c r="D130" s="888" t="s">
        <v>45</v>
      </c>
      <c r="E130" s="845"/>
      <c r="F130" s="894">
        <v>5</v>
      </c>
      <c r="G130" s="890">
        <v>1114030003</v>
      </c>
      <c r="H130" s="891" t="s">
        <v>411</v>
      </c>
      <c r="I130" s="888" t="s">
        <v>45</v>
      </c>
      <c r="J130" s="845"/>
      <c r="K130" s="857">
        <v>5</v>
      </c>
      <c r="L130" s="1119">
        <v>3114110030</v>
      </c>
      <c r="M130" s="891" t="s">
        <v>489</v>
      </c>
      <c r="N130" s="781" t="s">
        <v>45</v>
      </c>
      <c r="O130" s="845"/>
      <c r="P130" s="857">
        <v>5</v>
      </c>
      <c r="Q130" s="1119">
        <v>3114110029</v>
      </c>
      <c r="R130" s="1120" t="s">
        <v>486</v>
      </c>
      <c r="S130" s="781" t="s">
        <v>45</v>
      </c>
    </row>
    <row r="131" spans="1:19" ht="15.75" hidden="1" x14ac:dyDescent="0.25">
      <c r="A131" s="858">
        <v>6</v>
      </c>
      <c r="B131" s="899">
        <v>1114030034</v>
      </c>
      <c r="C131" s="1115" t="s">
        <v>416</v>
      </c>
      <c r="D131" s="888" t="s">
        <v>45</v>
      </c>
      <c r="E131" s="845"/>
      <c r="F131" s="889">
        <v>6</v>
      </c>
      <c r="G131" s="903">
        <v>1114030029</v>
      </c>
      <c r="H131" s="904" t="s">
        <v>413</v>
      </c>
      <c r="I131" s="888" t="s">
        <v>44</v>
      </c>
      <c r="J131" s="845"/>
      <c r="K131" s="858">
        <v>6</v>
      </c>
      <c r="L131" s="932">
        <v>3114110009</v>
      </c>
      <c r="M131" s="1115" t="s">
        <v>496</v>
      </c>
      <c r="N131" s="781" t="s">
        <v>45</v>
      </c>
      <c r="O131" s="845"/>
      <c r="P131" s="879">
        <v>6</v>
      </c>
      <c r="Q131" s="932">
        <v>3114110031</v>
      </c>
      <c r="R131" s="1115" t="s">
        <v>493</v>
      </c>
      <c r="S131" s="781" t="s">
        <v>45</v>
      </c>
    </row>
    <row r="132" spans="1:19" ht="15.75" hidden="1" x14ac:dyDescent="0.25">
      <c r="A132" s="858">
        <v>7</v>
      </c>
      <c r="B132" s="1129">
        <v>1114030006</v>
      </c>
      <c r="C132" s="901" t="s">
        <v>420</v>
      </c>
      <c r="D132" s="888" t="s">
        <v>44</v>
      </c>
      <c r="E132" s="845"/>
      <c r="F132" s="889">
        <v>7</v>
      </c>
      <c r="G132" s="903">
        <v>1114030016</v>
      </c>
      <c r="H132" s="904" t="s">
        <v>417</v>
      </c>
      <c r="I132" s="888" t="s">
        <v>45</v>
      </c>
      <c r="J132" s="845"/>
      <c r="K132" s="857">
        <v>7</v>
      </c>
      <c r="L132" s="932">
        <v>3114110032</v>
      </c>
      <c r="M132" s="1115" t="s">
        <v>500</v>
      </c>
      <c r="N132" s="781" t="s">
        <v>45</v>
      </c>
      <c r="O132" s="845"/>
      <c r="P132" s="858">
        <v>7</v>
      </c>
      <c r="Q132" s="1119">
        <v>3114110055</v>
      </c>
      <c r="R132" s="1120" t="s">
        <v>497</v>
      </c>
      <c r="S132" s="781" t="s">
        <v>44</v>
      </c>
    </row>
    <row r="133" spans="1:19" ht="15.75" hidden="1" x14ac:dyDescent="0.25">
      <c r="A133" s="858">
        <v>8</v>
      </c>
      <c r="B133" s="1129">
        <v>1114030036</v>
      </c>
      <c r="C133" s="1126" t="s">
        <v>424</v>
      </c>
      <c r="D133" s="888" t="s">
        <v>45</v>
      </c>
      <c r="E133" s="845"/>
      <c r="F133" s="894">
        <v>8</v>
      </c>
      <c r="G133" s="903">
        <v>1114030031</v>
      </c>
      <c r="H133" s="904" t="s">
        <v>421</v>
      </c>
      <c r="I133" s="888" t="s">
        <v>44</v>
      </c>
      <c r="J133" s="845"/>
      <c r="K133" s="858">
        <v>8</v>
      </c>
      <c r="L133" s="932">
        <v>3114110010</v>
      </c>
      <c r="M133" s="1115" t="s">
        <v>502</v>
      </c>
      <c r="N133" s="781" t="s">
        <v>45</v>
      </c>
      <c r="O133" s="845"/>
      <c r="P133" s="858">
        <v>8</v>
      </c>
      <c r="Q133" s="932">
        <v>3114110033</v>
      </c>
      <c r="R133" s="904" t="s">
        <v>501</v>
      </c>
      <c r="S133" s="781" t="s">
        <v>45</v>
      </c>
    </row>
    <row r="134" spans="1:19" ht="15.75" hidden="1" x14ac:dyDescent="0.25">
      <c r="A134" s="857">
        <v>9</v>
      </c>
      <c r="B134" s="1130">
        <v>1114030018</v>
      </c>
      <c r="C134" s="1120" t="s">
        <v>428</v>
      </c>
      <c r="D134" s="888" t="s">
        <v>45</v>
      </c>
      <c r="E134" s="845"/>
      <c r="F134" s="889">
        <v>9</v>
      </c>
      <c r="G134" s="903">
        <v>1114030033</v>
      </c>
      <c r="H134" s="904" t="s">
        <v>425</v>
      </c>
      <c r="I134" s="888" t="s">
        <v>45</v>
      </c>
      <c r="J134" s="845"/>
      <c r="K134" s="857">
        <v>9</v>
      </c>
      <c r="L134" s="932">
        <v>3114110056</v>
      </c>
      <c r="M134" s="904" t="s">
        <v>504</v>
      </c>
      <c r="N134" s="781" t="s">
        <v>44</v>
      </c>
      <c r="O134" s="845"/>
      <c r="P134" s="857">
        <v>9</v>
      </c>
      <c r="Q134" s="932">
        <v>3114110013</v>
      </c>
      <c r="R134" s="1115" t="s">
        <v>503</v>
      </c>
      <c r="S134" s="781" t="s">
        <v>45</v>
      </c>
    </row>
    <row r="135" spans="1:19" ht="15.75" hidden="1" x14ac:dyDescent="0.25">
      <c r="A135" s="858">
        <v>10</v>
      </c>
      <c r="B135" s="1129">
        <v>1114030008</v>
      </c>
      <c r="C135" s="1126" t="s">
        <v>431</v>
      </c>
      <c r="D135" s="888" t="s">
        <v>44</v>
      </c>
      <c r="E135" s="845"/>
      <c r="F135" s="894">
        <v>10</v>
      </c>
      <c r="G135" s="903">
        <v>1114030005</v>
      </c>
      <c r="H135" s="904" t="s">
        <v>429</v>
      </c>
      <c r="I135" s="888" t="s">
        <v>44</v>
      </c>
      <c r="J135" s="845"/>
      <c r="K135" s="858">
        <v>10</v>
      </c>
      <c r="L135" s="932">
        <v>3114110012</v>
      </c>
      <c r="M135" s="1115" t="s">
        <v>508</v>
      </c>
      <c r="N135" s="781" t="s">
        <v>44</v>
      </c>
      <c r="O135" s="845"/>
      <c r="P135" s="879">
        <v>10</v>
      </c>
      <c r="Q135" s="932">
        <v>3114110036</v>
      </c>
      <c r="R135" s="1115" t="s">
        <v>505</v>
      </c>
      <c r="S135" s="781" t="s">
        <v>44</v>
      </c>
    </row>
    <row r="136" spans="1:19" ht="15.75" hidden="1" x14ac:dyDescent="0.25">
      <c r="A136" s="858">
        <v>11</v>
      </c>
      <c r="B136" s="899">
        <v>1114030019</v>
      </c>
      <c r="C136" s="904" t="s">
        <v>435</v>
      </c>
      <c r="D136" s="888" t="s">
        <v>44</v>
      </c>
      <c r="E136" s="845"/>
      <c r="F136" s="889">
        <v>11</v>
      </c>
      <c r="G136" s="900">
        <v>1114030035</v>
      </c>
      <c r="H136" s="901" t="s">
        <v>432</v>
      </c>
      <c r="I136" s="888" t="s">
        <v>45</v>
      </c>
      <c r="J136" s="845"/>
      <c r="K136" s="857">
        <v>11</v>
      </c>
      <c r="L136" s="932">
        <v>3114110034</v>
      </c>
      <c r="M136" s="1115" t="s">
        <v>512</v>
      </c>
      <c r="N136" s="781" t="s">
        <v>44</v>
      </c>
      <c r="O136" s="845"/>
      <c r="P136" s="858">
        <v>11</v>
      </c>
      <c r="Q136" s="932">
        <v>3114110038</v>
      </c>
      <c r="R136" s="1115" t="s">
        <v>509</v>
      </c>
      <c r="S136" s="781" t="s">
        <v>44</v>
      </c>
    </row>
    <row r="137" spans="1:19" ht="15.75" hidden="1" x14ac:dyDescent="0.25">
      <c r="A137" s="858">
        <v>12</v>
      </c>
      <c r="B137" s="1130">
        <v>1114030037</v>
      </c>
      <c r="C137" s="891" t="s">
        <v>439</v>
      </c>
      <c r="D137" s="888" t="s">
        <v>44</v>
      </c>
      <c r="E137" s="845"/>
      <c r="F137" s="894">
        <v>12</v>
      </c>
      <c r="G137" s="900">
        <v>1114030007</v>
      </c>
      <c r="H137" s="901" t="s">
        <v>436</v>
      </c>
      <c r="I137" s="888" t="s">
        <v>44</v>
      </c>
      <c r="J137" s="845"/>
      <c r="K137" s="858">
        <v>12</v>
      </c>
      <c r="L137" s="932">
        <v>3114110035</v>
      </c>
      <c r="M137" s="904" t="s">
        <v>516</v>
      </c>
      <c r="N137" s="781" t="s">
        <v>45</v>
      </c>
      <c r="O137" s="845"/>
      <c r="P137" s="858">
        <v>12</v>
      </c>
      <c r="Q137" s="1131">
        <v>3114110040</v>
      </c>
      <c r="R137" s="1132" t="s">
        <v>513</v>
      </c>
      <c r="S137" s="859" t="s">
        <v>44</v>
      </c>
    </row>
    <row r="138" spans="1:19" ht="15.75" hidden="1" x14ac:dyDescent="0.25">
      <c r="A138" s="858">
        <v>13</v>
      </c>
      <c r="B138" s="899">
        <v>1114030009</v>
      </c>
      <c r="C138" s="1115" t="s">
        <v>443</v>
      </c>
      <c r="D138" s="888" t="s">
        <v>45</v>
      </c>
      <c r="E138" s="845"/>
      <c r="F138" s="889">
        <v>13</v>
      </c>
      <c r="G138" s="900">
        <v>1114030038</v>
      </c>
      <c r="H138" s="901" t="s">
        <v>440</v>
      </c>
      <c r="I138" s="888" t="s">
        <v>44</v>
      </c>
      <c r="J138" s="845"/>
      <c r="K138" s="857">
        <v>13</v>
      </c>
      <c r="L138" s="1119">
        <v>3114110015</v>
      </c>
      <c r="M138" s="1120" t="s">
        <v>519</v>
      </c>
      <c r="N138" s="781" t="s">
        <v>44</v>
      </c>
      <c r="O138" s="845"/>
      <c r="P138" s="857">
        <v>13</v>
      </c>
      <c r="Q138" s="932">
        <v>3114110016</v>
      </c>
      <c r="R138" s="1115" t="s">
        <v>517</v>
      </c>
      <c r="S138" s="781" t="s">
        <v>45</v>
      </c>
    </row>
    <row r="139" spans="1:19" ht="15.75" hidden="1" x14ac:dyDescent="0.25">
      <c r="A139" s="858">
        <v>14</v>
      </c>
      <c r="B139" s="899">
        <v>1114030040</v>
      </c>
      <c r="C139" s="904" t="s">
        <v>447</v>
      </c>
      <c r="D139" s="888" t="s">
        <v>45</v>
      </c>
      <c r="E139" s="845"/>
      <c r="F139" s="894">
        <v>14</v>
      </c>
      <c r="G139" s="903">
        <v>1114030039</v>
      </c>
      <c r="H139" s="904" t="s">
        <v>444</v>
      </c>
      <c r="I139" s="888" t="s">
        <v>45</v>
      </c>
      <c r="J139" s="845"/>
      <c r="K139" s="858">
        <v>14</v>
      </c>
      <c r="L139" s="932">
        <v>3114110037</v>
      </c>
      <c r="M139" s="904" t="s">
        <v>522</v>
      </c>
      <c r="N139" s="781" t="s">
        <v>44</v>
      </c>
      <c r="O139" s="845"/>
      <c r="P139" s="879">
        <v>14</v>
      </c>
      <c r="Q139" s="1119">
        <v>3114110018</v>
      </c>
      <c r="R139" s="891" t="s">
        <v>523</v>
      </c>
      <c r="S139" s="781" t="s">
        <v>44</v>
      </c>
    </row>
    <row r="140" spans="1:19" ht="15.75" hidden="1" x14ac:dyDescent="0.25">
      <c r="A140" s="858">
        <v>15</v>
      </c>
      <c r="B140" s="1133">
        <v>1114030020</v>
      </c>
      <c r="C140" s="1132" t="s">
        <v>453</v>
      </c>
      <c r="D140" s="1134" t="s">
        <v>45</v>
      </c>
      <c r="E140" s="843"/>
      <c r="F140" s="889">
        <v>15</v>
      </c>
      <c r="G140" s="890">
        <v>1114030041</v>
      </c>
      <c r="H140" s="891" t="s">
        <v>448</v>
      </c>
      <c r="I140" s="888" t="s">
        <v>45</v>
      </c>
      <c r="J140" s="845"/>
      <c r="K140" s="857">
        <v>15</v>
      </c>
      <c r="L140" s="1119">
        <v>3114110039</v>
      </c>
      <c r="M140" s="1120" t="s">
        <v>525</v>
      </c>
      <c r="N140" s="781" t="s">
        <v>44</v>
      </c>
      <c r="O140" s="845"/>
      <c r="P140" s="858">
        <v>15</v>
      </c>
      <c r="Q140" s="1131">
        <v>3114110042</v>
      </c>
      <c r="R140" s="1132" t="s">
        <v>526</v>
      </c>
      <c r="S140" s="859" t="s">
        <v>44</v>
      </c>
    </row>
    <row r="141" spans="1:19" ht="15.75" hidden="1" x14ac:dyDescent="0.25">
      <c r="A141" s="858">
        <v>16</v>
      </c>
      <c r="B141" s="1130">
        <v>1114030044</v>
      </c>
      <c r="C141" s="891" t="s">
        <v>457</v>
      </c>
      <c r="D141" s="888" t="s">
        <v>44</v>
      </c>
      <c r="E141" s="845"/>
      <c r="F141" s="894">
        <v>16</v>
      </c>
      <c r="G141" s="903">
        <v>1114030043</v>
      </c>
      <c r="H141" s="904" t="s">
        <v>451</v>
      </c>
      <c r="I141" s="888" t="s">
        <v>44</v>
      </c>
      <c r="J141" s="845"/>
      <c r="K141" s="858">
        <v>16</v>
      </c>
      <c r="L141" s="932">
        <v>3114110019</v>
      </c>
      <c r="M141" s="1115" t="s">
        <v>529</v>
      </c>
      <c r="N141" s="781" t="s">
        <v>44</v>
      </c>
      <c r="O141" s="845"/>
      <c r="P141" s="858">
        <v>16</v>
      </c>
      <c r="Q141" s="932">
        <v>3114110044</v>
      </c>
      <c r="R141" s="904" t="s">
        <v>530</v>
      </c>
      <c r="S141" s="859" t="s">
        <v>45</v>
      </c>
    </row>
    <row r="142" spans="1:19" ht="15.75" hidden="1" x14ac:dyDescent="0.25">
      <c r="A142" s="858">
        <v>17</v>
      </c>
      <c r="B142" s="1129">
        <v>1114030045</v>
      </c>
      <c r="C142" s="1126" t="s">
        <v>460</v>
      </c>
      <c r="D142" s="888" t="s">
        <v>45</v>
      </c>
      <c r="E142" s="843"/>
      <c r="F142" s="889">
        <v>17</v>
      </c>
      <c r="G142" s="890">
        <v>1114030051</v>
      </c>
      <c r="H142" s="891" t="s">
        <v>454</v>
      </c>
      <c r="I142" s="888" t="s">
        <v>45</v>
      </c>
      <c r="J142" s="845"/>
      <c r="K142" s="857">
        <v>17</v>
      </c>
      <c r="L142" s="932">
        <v>3114110041</v>
      </c>
      <c r="M142" s="1115" t="s">
        <v>533</v>
      </c>
      <c r="N142" s="781" t="s">
        <v>44</v>
      </c>
      <c r="O142" s="845"/>
      <c r="P142" s="857">
        <v>17</v>
      </c>
      <c r="Q142" s="1119">
        <v>3114110045</v>
      </c>
      <c r="R142" s="1120" t="s">
        <v>534</v>
      </c>
      <c r="S142" s="781" t="s">
        <v>44</v>
      </c>
    </row>
    <row r="143" spans="1:19" ht="15.75" hidden="1" x14ac:dyDescent="0.25">
      <c r="A143" s="858">
        <v>18</v>
      </c>
      <c r="B143" s="1130">
        <v>1114030047</v>
      </c>
      <c r="C143" s="891" t="s">
        <v>464</v>
      </c>
      <c r="D143" s="888" t="s">
        <v>44</v>
      </c>
      <c r="E143" s="845"/>
      <c r="F143" s="894">
        <v>18</v>
      </c>
      <c r="G143" s="903">
        <v>1114030046</v>
      </c>
      <c r="H143" s="904" t="s">
        <v>461</v>
      </c>
      <c r="I143" s="888" t="s">
        <v>44</v>
      </c>
      <c r="J143" s="845"/>
      <c r="K143" s="858">
        <v>18</v>
      </c>
      <c r="L143" s="1119">
        <v>3114110051</v>
      </c>
      <c r="M143" s="1120" t="s">
        <v>536</v>
      </c>
      <c r="N143" s="781" t="s">
        <v>44</v>
      </c>
      <c r="O143" s="845"/>
      <c r="P143" s="879">
        <v>18</v>
      </c>
      <c r="Q143" s="1119">
        <v>3114110047</v>
      </c>
      <c r="R143" s="1120" t="s">
        <v>540</v>
      </c>
      <c r="S143" s="781" t="s">
        <v>45</v>
      </c>
    </row>
    <row r="144" spans="1:19" ht="15.75" hidden="1" x14ac:dyDescent="0.25">
      <c r="A144" s="858">
        <v>19</v>
      </c>
      <c r="B144" s="899">
        <v>1114030023</v>
      </c>
      <c r="C144" s="1115" t="s">
        <v>467</v>
      </c>
      <c r="D144" s="1134" t="s">
        <v>44</v>
      </c>
      <c r="E144" s="845"/>
      <c r="F144" s="889">
        <v>19</v>
      </c>
      <c r="G144" s="903">
        <v>1114030010</v>
      </c>
      <c r="H144" s="904" t="s">
        <v>465</v>
      </c>
      <c r="I144" s="888" t="s">
        <v>45</v>
      </c>
      <c r="J144" s="845"/>
      <c r="K144" s="857">
        <v>19</v>
      </c>
      <c r="L144" s="932">
        <v>3114110043</v>
      </c>
      <c r="M144" s="1115" t="s">
        <v>543</v>
      </c>
      <c r="N144" s="781" t="s">
        <v>44</v>
      </c>
      <c r="O144" s="845"/>
      <c r="P144" s="858">
        <v>19</v>
      </c>
      <c r="Q144" s="1119">
        <v>3114110054</v>
      </c>
      <c r="R144" s="1120" t="s">
        <v>544</v>
      </c>
      <c r="S144" s="781" t="s">
        <v>45</v>
      </c>
    </row>
    <row r="145" spans="1:19" ht="15.75" hidden="1" x14ac:dyDescent="0.25">
      <c r="A145" s="858"/>
      <c r="B145" s="892">
        <v>1114030012</v>
      </c>
      <c r="C145" s="893" t="s">
        <v>469</v>
      </c>
      <c r="D145" s="888" t="s">
        <v>44</v>
      </c>
      <c r="E145" s="845"/>
      <c r="F145" s="894">
        <v>20</v>
      </c>
      <c r="G145" s="903">
        <v>1114030011</v>
      </c>
      <c r="H145" s="904" t="s">
        <v>470</v>
      </c>
      <c r="I145" s="888" t="s">
        <v>44</v>
      </c>
      <c r="J145" s="845"/>
      <c r="K145" s="858">
        <v>20</v>
      </c>
      <c r="L145" s="1119">
        <v>3114110022</v>
      </c>
      <c r="M145" s="891" t="s">
        <v>547</v>
      </c>
      <c r="N145" s="781" t="s">
        <v>45</v>
      </c>
      <c r="O145" s="845"/>
      <c r="P145" s="858">
        <v>20</v>
      </c>
      <c r="Q145" s="932">
        <v>3114110023</v>
      </c>
      <c r="R145" s="1115" t="s">
        <v>548</v>
      </c>
      <c r="S145" s="781" t="s">
        <v>44</v>
      </c>
    </row>
    <row r="146" spans="1:19" ht="15.75" hidden="1" x14ac:dyDescent="0.25">
      <c r="A146" s="858"/>
      <c r="B146" s="899">
        <v>1114030013</v>
      </c>
      <c r="C146" s="896" t="s">
        <v>473</v>
      </c>
      <c r="D146" s="888" t="s">
        <v>45</v>
      </c>
      <c r="E146" s="845"/>
      <c r="F146" s="889">
        <v>21</v>
      </c>
      <c r="G146" s="906">
        <v>1114030025</v>
      </c>
      <c r="H146" s="893" t="s">
        <v>474</v>
      </c>
      <c r="I146" s="888" t="s">
        <v>45</v>
      </c>
      <c r="J146" s="845"/>
      <c r="K146" s="857">
        <v>21</v>
      </c>
      <c r="L146" s="932">
        <v>3114110046</v>
      </c>
      <c r="M146" s="1115" t="s">
        <v>551</v>
      </c>
      <c r="N146" s="781" t="s">
        <v>45</v>
      </c>
      <c r="O146" s="845"/>
      <c r="P146" s="858">
        <v>21</v>
      </c>
      <c r="Q146" s="877">
        <v>3114110024</v>
      </c>
      <c r="R146" s="878" t="s">
        <v>552</v>
      </c>
      <c r="S146" s="781" t="s">
        <v>45</v>
      </c>
    </row>
    <row r="147" spans="1:19" ht="18.75" hidden="1" x14ac:dyDescent="0.3">
      <c r="A147" s="858"/>
      <c r="B147" s="892"/>
      <c r="C147" s="893"/>
      <c r="D147" s="888"/>
      <c r="E147" s="845"/>
      <c r="F147" s="894"/>
      <c r="G147" s="903"/>
      <c r="H147" s="904"/>
      <c r="I147" s="888"/>
      <c r="J147" s="845"/>
      <c r="K147" s="858">
        <v>22</v>
      </c>
      <c r="L147" s="932">
        <v>3114110048</v>
      </c>
      <c r="M147" s="1115" t="s">
        <v>554</v>
      </c>
      <c r="N147" s="781" t="s">
        <v>44</v>
      </c>
      <c r="O147" s="845"/>
      <c r="P147" s="858">
        <v>22</v>
      </c>
      <c r="Q147" s="902">
        <v>3114110025</v>
      </c>
      <c r="R147" s="905" t="s">
        <v>555</v>
      </c>
      <c r="S147" s="781" t="s">
        <v>45</v>
      </c>
    </row>
    <row r="148" spans="1:19" ht="15.75" hidden="1" x14ac:dyDescent="0.25">
      <c r="A148" s="858"/>
      <c r="B148" s="899"/>
      <c r="C148" s="896"/>
      <c r="D148" s="888"/>
      <c r="E148" s="845"/>
      <c r="F148" s="889"/>
      <c r="G148" s="907"/>
      <c r="H148" s="887"/>
      <c r="I148" s="888"/>
      <c r="J148" s="845"/>
      <c r="K148" s="857">
        <v>23</v>
      </c>
      <c r="L148" s="877">
        <v>3114110026</v>
      </c>
      <c r="M148" s="878" t="s">
        <v>556</v>
      </c>
      <c r="N148" s="781" t="s">
        <v>44</v>
      </c>
      <c r="O148" s="845"/>
      <c r="P148" s="858"/>
      <c r="Q148" s="876"/>
      <c r="R148" s="908"/>
      <c r="S148" s="781"/>
    </row>
    <row r="149" spans="1:19" ht="15.75" hidden="1" x14ac:dyDescent="0.25">
      <c r="A149" s="858"/>
      <c r="B149" s="899"/>
      <c r="C149" s="896"/>
      <c r="D149" s="888"/>
      <c r="E149" s="845"/>
      <c r="F149" s="894"/>
      <c r="G149" s="903"/>
      <c r="H149" s="904"/>
      <c r="I149" s="888"/>
      <c r="J149" s="845"/>
      <c r="K149" s="858"/>
      <c r="L149" s="895"/>
      <c r="M149" s="896"/>
      <c r="N149" s="781"/>
      <c r="O149" s="845"/>
      <c r="P149" s="858"/>
      <c r="Q149" s="897"/>
      <c r="R149" s="898"/>
      <c r="S149" s="781"/>
    </row>
    <row r="150" spans="1:19" ht="15.75" hidden="1" thickBot="1" x14ac:dyDescent="0.25">
      <c r="A150" s="863"/>
      <c r="B150" s="909"/>
      <c r="C150" s="910"/>
      <c r="D150" s="911"/>
      <c r="E150" s="845"/>
      <c r="F150" s="863"/>
      <c r="G150" s="864"/>
      <c r="H150" s="865"/>
      <c r="I150" s="866"/>
      <c r="J150" s="845"/>
      <c r="K150" s="863"/>
      <c r="L150" s="912"/>
      <c r="M150" s="913"/>
      <c r="N150" s="862"/>
      <c r="O150" s="845"/>
      <c r="P150" s="863"/>
      <c r="Q150" s="912"/>
      <c r="R150" s="913"/>
      <c r="S150" s="862"/>
    </row>
    <row r="151" spans="1:19" hidden="1" x14ac:dyDescent="0.2">
      <c r="A151" s="868"/>
      <c r="B151" s="868"/>
      <c r="C151" s="914"/>
      <c r="D151" s="915"/>
      <c r="E151" s="845"/>
      <c r="F151" s="868"/>
      <c r="G151" s="868"/>
      <c r="H151" s="869"/>
      <c r="I151" s="868"/>
      <c r="J151" s="845"/>
      <c r="K151" s="868"/>
      <c r="L151" s="916"/>
      <c r="M151" s="873"/>
      <c r="N151" s="917"/>
      <c r="O151" s="846"/>
      <c r="P151" s="868"/>
      <c r="Q151" s="916"/>
      <c r="R151" s="873"/>
      <c r="S151" s="917"/>
    </row>
    <row r="152" spans="1:19" hidden="1" x14ac:dyDescent="0.2">
      <c r="A152" s="867"/>
      <c r="B152" s="918"/>
      <c r="C152" s="919" t="s">
        <v>115</v>
      </c>
      <c r="D152" s="867">
        <f>COUNTIF(D126:D150,"L")</f>
        <v>12</v>
      </c>
      <c r="E152" s="845"/>
      <c r="F152" s="867"/>
      <c r="G152" s="867"/>
      <c r="H152" s="920" t="s">
        <v>115</v>
      </c>
      <c r="I152" s="867">
        <f>COUNTIF(I126:I150,"L")</f>
        <v>11</v>
      </c>
      <c r="J152" s="845"/>
      <c r="K152" s="868"/>
      <c r="L152" s="916"/>
      <c r="M152" s="920" t="s">
        <v>115</v>
      </c>
      <c r="N152" s="867">
        <f>COUNTIF(N126:N150,"L")</f>
        <v>14</v>
      </c>
      <c r="O152" s="846"/>
      <c r="P152" s="868"/>
      <c r="Q152" s="916"/>
      <c r="R152" s="920" t="s">
        <v>115</v>
      </c>
      <c r="S152" s="867">
        <f>COUNTIF(S126:S150,"L")</f>
        <v>11</v>
      </c>
    </row>
    <row r="153" spans="1:19" ht="15.75" hidden="1" thickBot="1" x14ac:dyDescent="0.25">
      <c r="A153" s="867"/>
      <c r="B153" s="918"/>
      <c r="C153" s="919" t="s">
        <v>264</v>
      </c>
      <c r="D153" s="867">
        <f>COUNTIF(D126:D150,"P")</f>
        <v>9</v>
      </c>
      <c r="E153" s="845"/>
      <c r="F153" s="867"/>
      <c r="G153" s="867"/>
      <c r="H153" s="920" t="s">
        <v>264</v>
      </c>
      <c r="I153" s="867">
        <f>COUNTIF(I126:I150,"P")</f>
        <v>10</v>
      </c>
      <c r="J153" s="845"/>
      <c r="K153" s="868"/>
      <c r="L153" s="921"/>
      <c r="M153" s="920" t="s">
        <v>264</v>
      </c>
      <c r="N153" s="867">
        <f>COUNTIF(N126:N150,"P")</f>
        <v>9</v>
      </c>
      <c r="O153" s="846"/>
      <c r="P153" s="868"/>
      <c r="Q153" s="916"/>
      <c r="R153" s="920" t="s">
        <v>264</v>
      </c>
      <c r="S153" s="867">
        <f>COUNTIF(S126:S150,"P")</f>
        <v>11</v>
      </c>
    </row>
    <row r="154" spans="1:19" hidden="1" x14ac:dyDescent="0.2">
      <c r="A154" s="867"/>
      <c r="B154" s="918"/>
      <c r="C154" s="919"/>
      <c r="D154" s="874">
        <f>SUM(D152:D153)</f>
        <v>21</v>
      </c>
      <c r="E154" s="845"/>
      <c r="F154" s="845"/>
      <c r="G154" s="845"/>
      <c r="H154" s="870"/>
      <c r="I154" s="874">
        <f>SUM(I152:I153)</f>
        <v>21</v>
      </c>
      <c r="J154" s="845"/>
      <c r="K154" s="868"/>
      <c r="L154" s="868"/>
      <c r="M154" s="873"/>
      <c r="N154" s="874">
        <f>SUM(N152:N153)</f>
        <v>23</v>
      </c>
      <c r="O154" s="845"/>
      <c r="P154" s="872"/>
      <c r="Q154" s="868"/>
      <c r="R154" s="873"/>
      <c r="S154" s="874">
        <f>SUM(S152:S153)</f>
        <v>22</v>
      </c>
    </row>
    <row r="155" spans="1:19" hidden="1" x14ac:dyDescent="0.2">
      <c r="A155" s="845" t="s">
        <v>265</v>
      </c>
      <c r="B155" s="872"/>
      <c r="C155" s="873"/>
      <c r="D155" s="845"/>
      <c r="E155" s="845"/>
      <c r="F155" s="845" t="s">
        <v>265</v>
      </c>
      <c r="G155" s="845"/>
      <c r="H155" s="845"/>
      <c r="I155" s="845"/>
      <c r="J155" s="845"/>
      <c r="K155" s="845" t="s">
        <v>265</v>
      </c>
      <c r="L155" s="872"/>
      <c r="M155" s="875"/>
      <c r="N155" s="845"/>
      <c r="O155" s="845"/>
      <c r="P155" s="845" t="s">
        <v>265</v>
      </c>
      <c r="Q155" s="845"/>
      <c r="R155" s="870"/>
      <c r="S155" s="845"/>
    </row>
    <row r="156" spans="1:19" hidden="1" x14ac:dyDescent="0.2">
      <c r="A156" s="845"/>
      <c r="B156" s="845"/>
      <c r="C156" s="846"/>
      <c r="D156" s="845"/>
      <c r="E156" s="845"/>
      <c r="F156" s="845"/>
      <c r="G156" s="845"/>
      <c r="H156" s="845"/>
      <c r="I156" s="845"/>
      <c r="J156" s="845"/>
      <c r="K156" s="845"/>
      <c r="L156" s="845"/>
      <c r="M156" s="845"/>
      <c r="N156" s="845"/>
      <c r="O156" s="845"/>
      <c r="P156" s="845"/>
      <c r="Q156" s="845"/>
      <c r="R156" s="845"/>
      <c r="S156" s="845"/>
    </row>
    <row r="157" spans="1:19" hidden="1" x14ac:dyDescent="0.2">
      <c r="A157" s="845"/>
      <c r="B157" s="845"/>
      <c r="C157" s="846"/>
      <c r="D157" s="845"/>
      <c r="E157" s="845"/>
      <c r="F157" s="845"/>
      <c r="G157" s="845"/>
      <c r="H157" s="845"/>
      <c r="I157" s="845"/>
      <c r="J157" s="845"/>
      <c r="K157" s="845"/>
      <c r="L157" s="845"/>
      <c r="M157" s="845"/>
      <c r="N157" s="845"/>
      <c r="O157" s="845"/>
      <c r="P157" s="845"/>
      <c r="Q157" s="845"/>
      <c r="R157" s="845"/>
      <c r="S157" s="845"/>
    </row>
    <row r="158" spans="1:19" ht="20.25" hidden="1" x14ac:dyDescent="0.3">
      <c r="A158" s="683" t="s">
        <v>1304</v>
      </c>
      <c r="B158" s="684"/>
      <c r="C158" s="716"/>
      <c r="D158" s="684"/>
      <c r="E158" s="684"/>
      <c r="F158" s="684"/>
      <c r="G158" s="684"/>
      <c r="H158" s="684"/>
    </row>
    <row r="159" spans="1:19" ht="15.75" hidden="1" x14ac:dyDescent="0.25">
      <c r="A159" s="186" t="s">
        <v>1305</v>
      </c>
    </row>
    <row r="160" spans="1:19" ht="18" hidden="1" x14ac:dyDescent="0.25">
      <c r="A160" s="186" t="s">
        <v>142</v>
      </c>
      <c r="G160" s="608"/>
    </row>
    <row r="161" spans="1:8" ht="18" hidden="1" x14ac:dyDescent="0.25">
      <c r="A161" s="186"/>
      <c r="G161" s="608"/>
    </row>
    <row r="162" spans="1:8" ht="15.75" hidden="1" thickBot="1" x14ac:dyDescent="0.25"/>
    <row r="163" spans="1:8" ht="16.5" hidden="1" thickBot="1" x14ac:dyDescent="0.3">
      <c r="A163" s="197" t="s">
        <v>40</v>
      </c>
      <c r="B163" s="188" t="s">
        <v>41</v>
      </c>
      <c r="C163" s="1249" t="s">
        <v>42</v>
      </c>
      <c r="D163" s="1511" t="s">
        <v>65</v>
      </c>
      <c r="E163" s="1512"/>
      <c r="F163" s="1512"/>
      <c r="G163" s="1512"/>
      <c r="H163" s="1513"/>
    </row>
    <row r="164" spans="1:8" hidden="1" x14ac:dyDescent="0.2">
      <c r="A164" s="498"/>
      <c r="B164" s="499"/>
      <c r="C164" s="394"/>
      <c r="D164" s="880"/>
      <c r="E164" s="881"/>
      <c r="F164" s="881"/>
      <c r="G164" s="881"/>
      <c r="H164" s="882"/>
    </row>
    <row r="165" spans="1:8" ht="15.75" hidden="1" x14ac:dyDescent="0.25">
      <c r="A165" s="500">
        <v>1</v>
      </c>
      <c r="B165" s="605">
        <v>3114110052</v>
      </c>
      <c r="C165" s="622" t="s">
        <v>1295</v>
      </c>
      <c r="D165" s="1514" t="s">
        <v>1293</v>
      </c>
      <c r="E165" s="1515"/>
      <c r="F165" s="1515"/>
      <c r="G165" s="1515"/>
      <c r="H165" s="1516"/>
    </row>
    <row r="166" spans="1:8" ht="15.75" hidden="1" x14ac:dyDescent="0.25">
      <c r="A166" s="501">
        <v>2</v>
      </c>
      <c r="B166" s="570">
        <v>1115030025</v>
      </c>
      <c r="C166" s="566" t="s">
        <v>1296</v>
      </c>
      <c r="D166" s="1514" t="s">
        <v>1294</v>
      </c>
      <c r="E166" s="1515"/>
      <c r="F166" s="1515"/>
      <c r="G166" s="1515"/>
      <c r="H166" s="1516"/>
    </row>
    <row r="167" spans="1:8" ht="15.75" hidden="1" x14ac:dyDescent="0.25">
      <c r="A167" s="500">
        <v>3</v>
      </c>
      <c r="B167" s="1135">
        <v>1116020033</v>
      </c>
      <c r="C167" s="1136" t="s">
        <v>1299</v>
      </c>
      <c r="D167" s="1517" t="s">
        <v>1301</v>
      </c>
      <c r="E167" s="1518"/>
      <c r="F167" s="1518"/>
      <c r="G167" s="1518"/>
      <c r="H167" s="1519"/>
    </row>
    <row r="168" spans="1:8" ht="15.75" hidden="1" x14ac:dyDescent="0.25">
      <c r="A168" s="501">
        <v>4</v>
      </c>
      <c r="B168" s="1135">
        <v>1116020073</v>
      </c>
      <c r="C168" s="1136" t="s">
        <v>1025</v>
      </c>
      <c r="D168" s="1517" t="s">
        <v>1301</v>
      </c>
      <c r="E168" s="1518"/>
      <c r="F168" s="1518"/>
      <c r="G168" s="1518"/>
      <c r="H168" s="1519"/>
    </row>
    <row r="169" spans="1:8" ht="15.75" hidden="1" x14ac:dyDescent="0.25">
      <c r="A169" s="500">
        <v>5</v>
      </c>
      <c r="B169" s="1135">
        <v>1116020067</v>
      </c>
      <c r="C169" s="1136" t="s">
        <v>1300</v>
      </c>
      <c r="D169" s="1517" t="s">
        <v>1302</v>
      </c>
      <c r="E169" s="1518"/>
      <c r="F169" s="1518"/>
      <c r="G169" s="1518"/>
      <c r="H169" s="1519"/>
    </row>
    <row r="170" spans="1:8" ht="15.75" hidden="1" x14ac:dyDescent="0.25">
      <c r="A170" s="501">
        <v>6</v>
      </c>
      <c r="B170" s="513">
        <v>4015010019</v>
      </c>
      <c r="C170" s="1010" t="s">
        <v>1297</v>
      </c>
      <c r="D170" s="1514" t="s">
        <v>1303</v>
      </c>
      <c r="E170" s="1515"/>
      <c r="F170" s="1515"/>
      <c r="G170" s="1515"/>
      <c r="H170" s="1516"/>
    </row>
    <row r="171" spans="1:8" ht="15.75" hidden="1" x14ac:dyDescent="0.25">
      <c r="A171" s="500">
        <v>7</v>
      </c>
      <c r="B171" s="1022">
        <v>4015010055</v>
      </c>
      <c r="C171" s="1016" t="s">
        <v>1298</v>
      </c>
      <c r="D171" s="1514" t="s">
        <v>1303</v>
      </c>
      <c r="E171" s="1515"/>
      <c r="F171" s="1515"/>
      <c r="G171" s="1515"/>
      <c r="H171" s="1516"/>
    </row>
    <row r="172" spans="1:8" ht="19.5" hidden="1" customHeight="1" x14ac:dyDescent="0.25">
      <c r="A172" s="501">
        <v>8</v>
      </c>
      <c r="B172" s="1142">
        <v>1116050002</v>
      </c>
      <c r="C172" s="1143" t="s">
        <v>1306</v>
      </c>
      <c r="D172" s="1514" t="s">
        <v>1309</v>
      </c>
      <c r="E172" s="1515"/>
      <c r="F172" s="1515"/>
      <c r="G172" s="1515"/>
      <c r="H172" s="1516"/>
    </row>
    <row r="173" spans="1:8" hidden="1" x14ac:dyDescent="0.2">
      <c r="A173" s="500">
        <v>9</v>
      </c>
      <c r="B173" s="473"/>
      <c r="C173" s="518"/>
      <c r="D173" s="1508"/>
      <c r="E173" s="1509"/>
      <c r="F173" s="1509"/>
      <c r="G173" s="1509"/>
      <c r="H173" s="1510"/>
    </row>
    <row r="174" spans="1:8" ht="15.75" hidden="1" x14ac:dyDescent="0.2">
      <c r="A174" s="501">
        <v>10</v>
      </c>
      <c r="B174" s="571"/>
      <c r="C174" s="838"/>
      <c r="D174" s="1508"/>
      <c r="E174" s="1509"/>
      <c r="F174" s="1509"/>
      <c r="G174" s="1509"/>
      <c r="H174" s="1510"/>
    </row>
    <row r="175" spans="1:8" ht="15.75" hidden="1" x14ac:dyDescent="0.2">
      <c r="A175" s="500">
        <v>11</v>
      </c>
      <c r="B175" s="460"/>
      <c r="C175" s="836"/>
      <c r="D175" s="1508"/>
      <c r="E175" s="1509"/>
      <c r="F175" s="1509"/>
      <c r="G175" s="1509"/>
      <c r="H175" s="1510"/>
    </row>
    <row r="176" spans="1:8" hidden="1" x14ac:dyDescent="0.2">
      <c r="A176" s="501">
        <v>12</v>
      </c>
      <c r="B176" s="605"/>
      <c r="C176" s="622"/>
      <c r="D176" s="1508"/>
      <c r="E176" s="1509"/>
      <c r="F176" s="1509"/>
      <c r="G176" s="1509"/>
      <c r="H176" s="1510"/>
    </row>
    <row r="177" spans="1:8" ht="15.75" hidden="1" x14ac:dyDescent="0.2">
      <c r="A177" s="500">
        <v>13</v>
      </c>
      <c r="B177" s="460"/>
      <c r="C177" s="836"/>
      <c r="D177" s="1508"/>
      <c r="E177" s="1509"/>
      <c r="F177" s="1509"/>
      <c r="G177" s="1509"/>
      <c r="H177" s="1510"/>
    </row>
    <row r="178" spans="1:8" ht="15.75" hidden="1" x14ac:dyDescent="0.25">
      <c r="A178" s="501">
        <v>14</v>
      </c>
      <c r="B178" s="497"/>
      <c r="C178" s="461"/>
      <c r="D178" s="1508"/>
      <c r="E178" s="1509"/>
      <c r="F178" s="1509"/>
      <c r="G178" s="1509"/>
      <c r="H178" s="1510"/>
    </row>
    <row r="179" spans="1:8" ht="15.75" hidden="1" x14ac:dyDescent="0.2">
      <c r="A179" s="500">
        <v>15</v>
      </c>
      <c r="B179" s="460"/>
      <c r="C179" s="836"/>
      <c r="D179" s="1508"/>
      <c r="E179" s="1509"/>
      <c r="F179" s="1509"/>
      <c r="G179" s="1509"/>
      <c r="H179" s="1510"/>
    </row>
    <row r="180" spans="1:8" ht="15.75" hidden="1" x14ac:dyDescent="0.2">
      <c r="A180" s="501">
        <v>16</v>
      </c>
      <c r="B180" s="454"/>
      <c r="C180" s="957"/>
      <c r="D180" s="1508"/>
      <c r="E180" s="1509"/>
      <c r="F180" s="1509"/>
      <c r="G180" s="1509"/>
      <c r="H180" s="1510"/>
    </row>
    <row r="181" spans="1:8" ht="15.75" hidden="1" x14ac:dyDescent="0.2">
      <c r="A181" s="500">
        <v>17</v>
      </c>
      <c r="B181" s="454"/>
      <c r="C181" s="957"/>
      <c r="D181" s="1508"/>
      <c r="E181" s="1509"/>
      <c r="F181" s="1509"/>
      <c r="G181" s="1509"/>
      <c r="H181" s="1510"/>
    </row>
    <row r="182" spans="1:8" ht="15.75" hidden="1" x14ac:dyDescent="0.2">
      <c r="A182" s="501">
        <v>18</v>
      </c>
      <c r="B182" s="1046"/>
      <c r="C182" s="1047"/>
      <c r="D182" s="1508"/>
      <c r="E182" s="1509"/>
      <c r="F182" s="1509"/>
      <c r="G182" s="1509"/>
      <c r="H182" s="1510"/>
    </row>
    <row r="183" spans="1:8" ht="15.75" hidden="1" x14ac:dyDescent="0.2">
      <c r="A183" s="500">
        <v>19</v>
      </c>
      <c r="B183" s="454"/>
      <c r="C183" s="957"/>
      <c r="D183" s="1508"/>
      <c r="E183" s="1509"/>
      <c r="F183" s="1509"/>
      <c r="G183" s="1509"/>
      <c r="H183" s="1510"/>
    </row>
    <row r="184" spans="1:8" ht="15.75" hidden="1" x14ac:dyDescent="0.2">
      <c r="A184" s="501">
        <v>20</v>
      </c>
      <c r="B184" s="691"/>
      <c r="C184" s="960"/>
      <c r="D184" s="1508"/>
      <c r="E184" s="1509"/>
      <c r="F184" s="1509"/>
      <c r="G184" s="1509"/>
      <c r="H184" s="1510"/>
    </row>
    <row r="185" spans="1:8" ht="15.75" hidden="1" x14ac:dyDescent="0.2">
      <c r="A185" s="500">
        <v>21</v>
      </c>
      <c r="B185" s="460"/>
      <c r="C185" s="836"/>
      <c r="D185" s="1508"/>
      <c r="E185" s="1509"/>
      <c r="F185" s="1509"/>
      <c r="G185" s="1509"/>
      <c r="H185" s="1510"/>
    </row>
    <row r="186" spans="1:8" hidden="1" x14ac:dyDescent="0.2">
      <c r="A186" s="1021">
        <v>22</v>
      </c>
      <c r="B186" s="562"/>
      <c r="C186" s="603"/>
      <c r="D186" s="1508"/>
      <c r="E186" s="1509"/>
      <c r="F186" s="1509"/>
      <c r="G186" s="1509"/>
      <c r="H186" s="1510"/>
    </row>
    <row r="187" spans="1:8" hidden="1" x14ac:dyDescent="0.2">
      <c r="A187" s="500">
        <v>23</v>
      </c>
      <c r="B187" s="568"/>
      <c r="C187" s="776"/>
      <c r="D187" s="1508"/>
      <c r="E187" s="1509"/>
      <c r="F187" s="1509"/>
      <c r="G187" s="1509"/>
      <c r="H187" s="1510"/>
    </row>
    <row r="188" spans="1:8" hidden="1" x14ac:dyDescent="0.2">
      <c r="A188" s="501">
        <v>24</v>
      </c>
      <c r="B188" s="502"/>
      <c r="C188" s="775"/>
      <c r="D188" s="1508"/>
      <c r="E188" s="1509"/>
      <c r="F188" s="1509"/>
      <c r="G188" s="1509"/>
      <c r="H188" s="1510"/>
    </row>
    <row r="189" spans="1:8" ht="15.75" hidden="1" x14ac:dyDescent="0.2">
      <c r="A189" s="500">
        <v>25</v>
      </c>
      <c r="B189" s="460"/>
      <c r="C189" s="836"/>
      <c r="D189" s="1508"/>
      <c r="E189" s="1509"/>
      <c r="F189" s="1509"/>
      <c r="G189" s="1509"/>
      <c r="H189" s="1510"/>
    </row>
    <row r="190" spans="1:8" ht="15.75" hidden="1" x14ac:dyDescent="0.2">
      <c r="A190" s="501">
        <v>26</v>
      </c>
      <c r="B190" s="460"/>
      <c r="C190" s="836"/>
      <c r="D190" s="1508"/>
      <c r="E190" s="1509"/>
      <c r="F190" s="1509"/>
      <c r="G190" s="1509"/>
      <c r="H190" s="1510"/>
    </row>
    <row r="191" spans="1:8" ht="15.75" hidden="1" x14ac:dyDescent="0.2">
      <c r="A191" s="1021">
        <v>27</v>
      </c>
      <c r="B191" s="666"/>
      <c r="C191" s="838"/>
      <c r="D191" s="1508"/>
      <c r="E191" s="1509"/>
      <c r="F191" s="1509"/>
      <c r="G191" s="1509"/>
      <c r="H191" s="1510"/>
    </row>
    <row r="192" spans="1:8" hidden="1" x14ac:dyDescent="0.2">
      <c r="A192" s="504">
        <v>28</v>
      </c>
      <c r="B192" s="502"/>
      <c r="C192" s="492"/>
      <c r="D192" s="1508"/>
      <c r="E192" s="1509"/>
      <c r="F192" s="1509"/>
      <c r="G192" s="1509"/>
      <c r="H192" s="1510"/>
    </row>
    <row r="193" spans="1:14" ht="15.75" hidden="1" x14ac:dyDescent="0.2">
      <c r="A193" s="774">
        <v>29</v>
      </c>
      <c r="B193" s="460"/>
      <c r="C193" s="836"/>
      <c r="D193" s="1508"/>
      <c r="E193" s="1509"/>
      <c r="F193" s="1509"/>
      <c r="G193" s="1509"/>
      <c r="H193" s="1510"/>
    </row>
    <row r="194" spans="1:14" hidden="1" x14ac:dyDescent="0.2">
      <c r="A194" s="501"/>
      <c r="B194" s="502"/>
      <c r="C194" s="775"/>
      <c r="D194" s="1508"/>
      <c r="E194" s="1509"/>
      <c r="F194" s="1509"/>
      <c r="G194" s="1509"/>
      <c r="H194" s="1510"/>
    </row>
    <row r="195" spans="1:14" ht="15.75" hidden="1" x14ac:dyDescent="0.2">
      <c r="A195" s="500"/>
      <c r="B195" s="460"/>
      <c r="C195" s="836"/>
      <c r="D195" s="1508"/>
      <c r="E195" s="1509"/>
      <c r="F195" s="1509"/>
      <c r="G195" s="1509"/>
      <c r="H195" s="1510"/>
    </row>
    <row r="196" spans="1:14" ht="15.75" hidden="1" x14ac:dyDescent="0.2">
      <c r="A196" s="501"/>
      <c r="B196" s="460"/>
      <c r="C196" s="836"/>
      <c r="D196" s="1508"/>
      <c r="E196" s="1509"/>
      <c r="F196" s="1509"/>
      <c r="G196" s="1509"/>
      <c r="H196" s="1510"/>
    </row>
    <row r="197" spans="1:14" ht="15.75" hidden="1" x14ac:dyDescent="0.2">
      <c r="A197" s="1021"/>
      <c r="B197" s="666"/>
      <c r="C197" s="838"/>
      <c r="D197" s="1508"/>
      <c r="E197" s="1509"/>
      <c r="F197" s="1509"/>
      <c r="G197" s="1509"/>
      <c r="H197" s="1510"/>
    </row>
    <row r="198" spans="1:14" ht="15.75" hidden="1" thickBot="1" x14ac:dyDescent="0.25">
      <c r="A198" s="766"/>
      <c r="B198" s="502"/>
      <c r="C198" s="492"/>
      <c r="D198" s="1508"/>
      <c r="E198" s="1509"/>
      <c r="F198" s="1509"/>
      <c r="G198" s="1509"/>
      <c r="H198" s="1510"/>
    </row>
    <row r="199" spans="1:14" hidden="1" x14ac:dyDescent="0.2">
      <c r="A199" s="462"/>
      <c r="B199" s="479"/>
      <c r="C199" s="485"/>
      <c r="D199" s="462"/>
      <c r="E199" s="462"/>
      <c r="F199" s="462"/>
      <c r="G199" s="462"/>
      <c r="H199" s="462"/>
    </row>
    <row r="200" spans="1:14" hidden="1" x14ac:dyDescent="0.2">
      <c r="A200" s="462"/>
      <c r="B200" s="125" t="s">
        <v>0</v>
      </c>
      <c r="C200" s="717">
        <f>COUNTA(C165:C198)</f>
        <v>8</v>
      </c>
      <c r="D200" s="63"/>
      <c r="E200" s="63"/>
      <c r="F200" s="63"/>
      <c r="G200" s="63"/>
      <c r="H200" s="63"/>
    </row>
    <row r="201" spans="1:14" hidden="1" x14ac:dyDescent="0.2">
      <c r="A201" s="462"/>
      <c r="C201" s="717"/>
      <c r="D201" s="63"/>
      <c r="E201" s="63"/>
      <c r="F201" s="63"/>
      <c r="G201" s="63"/>
      <c r="H201" s="63"/>
    </row>
    <row r="202" spans="1:14" hidden="1" x14ac:dyDescent="0.2"/>
    <row r="203" spans="1:14" ht="18" x14ac:dyDescent="0.25">
      <c r="A203" s="671" t="s">
        <v>950</v>
      </c>
      <c r="B203" s="672"/>
      <c r="C203" s="718"/>
      <c r="D203" s="672"/>
      <c r="E203" s="672"/>
      <c r="F203" s="672"/>
      <c r="G203" s="672"/>
      <c r="H203" s="672"/>
    </row>
    <row r="204" spans="1:14" ht="18" x14ac:dyDescent="0.25">
      <c r="A204" s="671" t="s">
        <v>1253</v>
      </c>
      <c r="B204" s="672"/>
      <c r="C204" s="718"/>
      <c r="D204" s="672"/>
      <c r="E204" s="672"/>
      <c r="F204" s="672"/>
      <c r="G204" s="672"/>
      <c r="H204" s="672"/>
    </row>
    <row r="205" spans="1:14" ht="18" x14ac:dyDescent="0.25">
      <c r="A205" s="671" t="s">
        <v>142</v>
      </c>
      <c r="B205" s="672"/>
      <c r="C205" s="718"/>
      <c r="D205" s="672"/>
      <c r="E205" s="672"/>
      <c r="F205" s="672"/>
      <c r="G205" s="672"/>
      <c r="H205" s="672"/>
    </row>
    <row r="206" spans="1:14" x14ac:dyDescent="0.2">
      <c r="A206" s="673"/>
      <c r="B206" s="673"/>
      <c r="C206" s="719"/>
      <c r="D206" s="673"/>
      <c r="E206" s="673"/>
      <c r="F206" s="673"/>
      <c r="G206" s="673"/>
      <c r="H206" s="673"/>
    </row>
    <row r="207" spans="1:14" ht="16.5" thickBot="1" x14ac:dyDescent="0.3">
      <c r="A207" s="186" t="s">
        <v>1266</v>
      </c>
      <c r="B207" s="186"/>
      <c r="C207" s="517"/>
      <c r="D207" s="186"/>
      <c r="E207" s="186"/>
      <c r="F207" s="186" t="s">
        <v>1267</v>
      </c>
      <c r="G207" s="186"/>
      <c r="H207" s="186"/>
      <c r="I207" s="186"/>
      <c r="J207" s="186"/>
      <c r="K207" s="186" t="s">
        <v>1268</v>
      </c>
      <c r="L207" s="186"/>
      <c r="M207" s="186"/>
      <c r="N207" s="186"/>
    </row>
    <row r="208" spans="1:14" ht="16.5" thickBot="1" x14ac:dyDescent="0.3">
      <c r="A208" s="660" t="s">
        <v>152</v>
      </c>
      <c r="B208" s="661" t="s">
        <v>41</v>
      </c>
      <c r="C208" s="661" t="s">
        <v>42</v>
      </c>
      <c r="D208" s="662" t="s">
        <v>153</v>
      </c>
      <c r="E208" s="186"/>
      <c r="F208" s="660" t="s">
        <v>152</v>
      </c>
      <c r="G208" s="661" t="s">
        <v>41</v>
      </c>
      <c r="H208" s="661" t="s">
        <v>42</v>
      </c>
      <c r="I208" s="662" t="s">
        <v>153</v>
      </c>
      <c r="J208" s="186"/>
      <c r="K208" s="660" t="s">
        <v>152</v>
      </c>
      <c r="L208" s="661" t="s">
        <v>41</v>
      </c>
      <c r="M208" s="661" t="s">
        <v>42</v>
      </c>
      <c r="N208" s="662" t="s">
        <v>153</v>
      </c>
    </row>
    <row r="209" spans="1:25" ht="15.75" x14ac:dyDescent="0.25">
      <c r="A209" s="190"/>
      <c r="B209" s="191"/>
      <c r="C209" s="191"/>
      <c r="D209" s="192"/>
      <c r="E209" s="186"/>
      <c r="F209" s="190"/>
      <c r="G209" s="191"/>
      <c r="H209" s="191"/>
      <c r="I209" s="192"/>
      <c r="J209" s="186"/>
      <c r="K209" s="190"/>
      <c r="L209" s="191"/>
      <c r="M209" s="191"/>
      <c r="N209" s="192"/>
      <c r="P209" s="1250"/>
      <c r="Q209" s="465"/>
      <c r="R209" s="1250"/>
    </row>
    <row r="210" spans="1:25" ht="18.75" x14ac:dyDescent="0.3">
      <c r="A210" s="664">
        <v>1</v>
      </c>
      <c r="B210" s="1179" t="s">
        <v>1526</v>
      </c>
      <c r="C210" s="1239" t="s">
        <v>1598</v>
      </c>
      <c r="D210" s="1178" t="s">
        <v>44</v>
      </c>
      <c r="F210" s="664">
        <v>1</v>
      </c>
      <c r="G210" s="1179" t="s">
        <v>1527</v>
      </c>
      <c r="H210" s="1239" t="s">
        <v>1599</v>
      </c>
      <c r="I210" s="1178" t="s">
        <v>44</v>
      </c>
      <c r="K210" s="664">
        <v>1</v>
      </c>
      <c r="L210" s="1176" t="s">
        <v>1534</v>
      </c>
      <c r="M210" s="1191" t="s">
        <v>1606</v>
      </c>
      <c r="N210" s="1178" t="s">
        <v>44</v>
      </c>
      <c r="P210" s="467"/>
      <c r="Q210" s="468"/>
      <c r="R210" s="469"/>
      <c r="V210" s="1160"/>
      <c r="W210" s="1166"/>
      <c r="X210" s="487"/>
    </row>
    <row r="211" spans="1:25" ht="18.75" x14ac:dyDescent="0.3">
      <c r="A211" s="664">
        <v>2</v>
      </c>
      <c r="B211" s="1176" t="s">
        <v>1564</v>
      </c>
      <c r="C211" s="1191" t="s">
        <v>1636</v>
      </c>
      <c r="D211" s="1178" t="s">
        <v>44</v>
      </c>
      <c r="F211" s="664">
        <v>2</v>
      </c>
      <c r="G211" s="1176" t="s">
        <v>1535</v>
      </c>
      <c r="H211" s="1191" t="s">
        <v>1607</v>
      </c>
      <c r="I211" s="1178" t="s">
        <v>45</v>
      </c>
      <c r="K211" s="664">
        <v>2</v>
      </c>
      <c r="L211" s="1176" t="s">
        <v>1566</v>
      </c>
      <c r="M211" s="1191" t="s">
        <v>1638</v>
      </c>
      <c r="N211" s="1178" t="s">
        <v>44</v>
      </c>
      <c r="P211" s="467"/>
      <c r="Q211" s="468"/>
      <c r="R211" s="469"/>
      <c r="W211" s="1163"/>
      <c r="X211" s="487"/>
      <c r="Y211"/>
    </row>
    <row r="212" spans="1:25" ht="18.75" x14ac:dyDescent="0.3">
      <c r="A212" s="664">
        <v>3</v>
      </c>
      <c r="B212" s="1176" t="s">
        <v>1565</v>
      </c>
      <c r="C212" s="1191" t="s">
        <v>1637</v>
      </c>
      <c r="D212" s="1178" t="s">
        <v>44</v>
      </c>
      <c r="F212" s="664">
        <v>3</v>
      </c>
      <c r="G212" s="1176" t="s">
        <v>1536</v>
      </c>
      <c r="H212" s="1191" t="s">
        <v>1608</v>
      </c>
      <c r="I212" s="1178" t="s">
        <v>45</v>
      </c>
      <c r="K212" s="664">
        <v>3</v>
      </c>
      <c r="L212" s="1176" t="s">
        <v>1537</v>
      </c>
      <c r="M212" s="1191" t="s">
        <v>1609</v>
      </c>
      <c r="N212" s="1178" t="s">
        <v>44</v>
      </c>
      <c r="P212" s="467"/>
      <c r="Q212" s="468"/>
      <c r="R212" s="469"/>
      <c r="W212" s="1163"/>
      <c r="X212" s="487"/>
      <c r="Y212"/>
    </row>
    <row r="213" spans="1:25" ht="18.75" x14ac:dyDescent="0.3">
      <c r="A213" s="664">
        <v>4</v>
      </c>
      <c r="B213" s="1181" t="s">
        <v>1510</v>
      </c>
      <c r="C213" s="1201" t="s">
        <v>1582</v>
      </c>
      <c r="D213" s="1178" t="s">
        <v>44</v>
      </c>
      <c r="F213" s="664">
        <v>4</v>
      </c>
      <c r="G213" s="1181" t="s">
        <v>1511</v>
      </c>
      <c r="H213" s="1201" t="s">
        <v>1583</v>
      </c>
      <c r="I213" s="1178" t="s">
        <v>44</v>
      </c>
      <c r="K213" s="664">
        <v>4</v>
      </c>
      <c r="L213" s="1176" t="s">
        <v>1569</v>
      </c>
      <c r="M213" s="1191" t="s">
        <v>1641</v>
      </c>
      <c r="N213" s="1178" t="s">
        <v>44</v>
      </c>
      <c r="P213" s="467"/>
      <c r="Q213" s="139"/>
      <c r="R213" s="469"/>
      <c r="V213" s="1161"/>
      <c r="W213" s="1164"/>
      <c r="X213" s="487"/>
    </row>
    <row r="214" spans="1:25" ht="18.75" x14ac:dyDescent="0.3">
      <c r="A214" s="664">
        <v>5</v>
      </c>
      <c r="B214" s="1181" t="s">
        <v>1512</v>
      </c>
      <c r="C214" s="1201" t="s">
        <v>1584</v>
      </c>
      <c r="D214" s="1178" t="s">
        <v>45</v>
      </c>
      <c r="F214" s="664">
        <v>5</v>
      </c>
      <c r="G214" s="1176" t="s">
        <v>1567</v>
      </c>
      <c r="H214" s="1191" t="s">
        <v>1639</v>
      </c>
      <c r="I214" s="1178" t="s">
        <v>45</v>
      </c>
      <c r="K214" s="664">
        <v>5</v>
      </c>
      <c r="L214" s="1181" t="s">
        <v>1514</v>
      </c>
      <c r="M214" s="1201" t="s">
        <v>1586</v>
      </c>
      <c r="N214" s="1178" t="s">
        <v>44</v>
      </c>
      <c r="P214" s="1250"/>
      <c r="Q214" s="465"/>
      <c r="R214" s="1250"/>
      <c r="V214" s="1161"/>
      <c r="W214" s="1164"/>
      <c r="X214" s="487"/>
    </row>
    <row r="215" spans="1:25" ht="18.75" x14ac:dyDescent="0.3">
      <c r="A215" s="664">
        <v>6</v>
      </c>
      <c r="B215" s="1176" t="s">
        <v>1538</v>
      </c>
      <c r="C215" s="1191" t="s">
        <v>1610</v>
      </c>
      <c r="D215" s="1178" t="s">
        <v>44</v>
      </c>
      <c r="F215" s="664">
        <v>6</v>
      </c>
      <c r="G215" s="1176" t="s">
        <v>1540</v>
      </c>
      <c r="H215" s="1191" t="s">
        <v>1612</v>
      </c>
      <c r="I215" s="1178" t="s">
        <v>44</v>
      </c>
      <c r="K215" s="664">
        <v>6</v>
      </c>
      <c r="L215" s="1179" t="s">
        <v>1529</v>
      </c>
      <c r="M215" s="1239" t="s">
        <v>1601</v>
      </c>
      <c r="N215" s="1178" t="s">
        <v>44</v>
      </c>
      <c r="P215" s="467"/>
      <c r="Q215" s="139"/>
      <c r="R215" s="469"/>
      <c r="W215" s="1163"/>
      <c r="X215" s="487"/>
      <c r="Y215"/>
    </row>
    <row r="216" spans="1:25" ht="18.75" x14ac:dyDescent="0.3">
      <c r="A216" s="664">
        <v>7</v>
      </c>
      <c r="B216" s="1176" t="s">
        <v>1568</v>
      </c>
      <c r="C216" s="1191" t="s">
        <v>1640</v>
      </c>
      <c r="D216" s="1178" t="s">
        <v>45</v>
      </c>
      <c r="F216" s="664">
        <v>7</v>
      </c>
      <c r="G216" s="1181" t="s">
        <v>1513</v>
      </c>
      <c r="H216" s="1201" t="s">
        <v>1585</v>
      </c>
      <c r="I216" s="1178" t="s">
        <v>45</v>
      </c>
      <c r="K216" s="664">
        <v>7</v>
      </c>
      <c r="L216" s="1176" t="s">
        <v>1543</v>
      </c>
      <c r="M216" s="1191" t="s">
        <v>1615</v>
      </c>
      <c r="N216" s="1178" t="s">
        <v>45</v>
      </c>
      <c r="P216" s="467"/>
      <c r="Q216" s="468"/>
      <c r="R216" s="469"/>
      <c r="W216" s="1163"/>
      <c r="X216" s="487"/>
      <c r="Y216"/>
    </row>
    <row r="217" spans="1:25" ht="18.75" x14ac:dyDescent="0.3">
      <c r="A217" s="664">
        <v>8</v>
      </c>
      <c r="B217" s="1176" t="s">
        <v>1539</v>
      </c>
      <c r="C217" s="1191" t="s">
        <v>1611</v>
      </c>
      <c r="D217" s="1178" t="s">
        <v>44</v>
      </c>
      <c r="F217" s="664">
        <v>8</v>
      </c>
      <c r="G217" s="1179" t="s">
        <v>1528</v>
      </c>
      <c r="H217" s="1239" t="s">
        <v>1600</v>
      </c>
      <c r="I217" s="1178" t="s">
        <v>45</v>
      </c>
      <c r="K217" s="664">
        <v>8</v>
      </c>
      <c r="L217" s="1179" t="s">
        <v>1530</v>
      </c>
      <c r="M217" s="1239" t="s">
        <v>1602</v>
      </c>
      <c r="N217" s="1178" t="s">
        <v>45</v>
      </c>
      <c r="P217" s="1250"/>
      <c r="Q217" s="465"/>
      <c r="R217" s="1250"/>
      <c r="W217" s="1163"/>
      <c r="X217" s="487"/>
      <c r="Y217"/>
    </row>
    <row r="218" spans="1:25" ht="18.75" x14ac:dyDescent="0.3">
      <c r="A218" s="664">
        <v>9</v>
      </c>
      <c r="B218" s="1176" t="s">
        <v>1541</v>
      </c>
      <c r="C218" s="1191" t="s">
        <v>1613</v>
      </c>
      <c r="D218" s="1178" t="s">
        <v>45</v>
      </c>
      <c r="F218" s="664">
        <v>9</v>
      </c>
      <c r="G218" s="1181" t="s">
        <v>1516</v>
      </c>
      <c r="H218" s="1201" t="s">
        <v>1588</v>
      </c>
      <c r="I218" s="1178" t="s">
        <v>44</v>
      </c>
      <c r="K218" s="664">
        <v>9</v>
      </c>
      <c r="L218" s="1176" t="s">
        <v>1545</v>
      </c>
      <c r="M218" s="1191" t="s">
        <v>1617</v>
      </c>
      <c r="N218" s="1178" t="s">
        <v>44</v>
      </c>
      <c r="P218" s="1250"/>
      <c r="Q218" s="465"/>
      <c r="R218" s="1250"/>
      <c r="W218" s="1163"/>
      <c r="X218" s="487"/>
      <c r="Y218"/>
    </row>
    <row r="219" spans="1:25" ht="18.75" x14ac:dyDescent="0.3">
      <c r="A219" s="664">
        <v>10</v>
      </c>
      <c r="B219" s="1176" t="s">
        <v>1542</v>
      </c>
      <c r="C219" s="1191" t="s">
        <v>1614</v>
      </c>
      <c r="D219" s="1178" t="s">
        <v>45</v>
      </c>
      <c r="F219" s="664">
        <v>10</v>
      </c>
      <c r="G219" s="1176" t="s">
        <v>1570</v>
      </c>
      <c r="H219" s="1191" t="s">
        <v>1642</v>
      </c>
      <c r="I219" s="1178" t="s">
        <v>44</v>
      </c>
      <c r="K219" s="664">
        <v>10</v>
      </c>
      <c r="L219" s="1176" t="s">
        <v>1548</v>
      </c>
      <c r="M219" s="1191" t="s">
        <v>1620</v>
      </c>
      <c r="N219" s="1178" t="s">
        <v>45</v>
      </c>
      <c r="P219" s="467"/>
      <c r="Q219" s="139"/>
      <c r="R219" s="469"/>
      <c r="W219" s="1163"/>
      <c r="X219" s="487"/>
      <c r="Y219"/>
    </row>
    <row r="220" spans="1:25" ht="18.75" x14ac:dyDescent="0.3">
      <c r="A220" s="664">
        <v>11</v>
      </c>
      <c r="B220" s="1181" t="s">
        <v>1515</v>
      </c>
      <c r="C220" s="1201" t="s">
        <v>1587</v>
      </c>
      <c r="D220" s="1178" t="s">
        <v>44</v>
      </c>
      <c r="F220" s="664">
        <v>11</v>
      </c>
      <c r="G220" s="1176" t="s">
        <v>1571</v>
      </c>
      <c r="H220" s="1191" t="s">
        <v>1643</v>
      </c>
      <c r="I220" s="1178" t="s">
        <v>45</v>
      </c>
      <c r="K220" s="664">
        <v>11</v>
      </c>
      <c r="L220" s="1176" t="s">
        <v>1572</v>
      </c>
      <c r="M220" s="1191" t="s">
        <v>1644</v>
      </c>
      <c r="N220" s="1178" t="s">
        <v>44</v>
      </c>
      <c r="P220" s="467"/>
      <c r="Q220" s="468"/>
      <c r="R220" s="469"/>
      <c r="V220" s="1161"/>
      <c r="W220" s="1164"/>
      <c r="X220" s="487"/>
    </row>
    <row r="221" spans="1:25" ht="18.75" x14ac:dyDescent="0.3">
      <c r="A221" s="664">
        <v>12</v>
      </c>
      <c r="B221" s="1176" t="s">
        <v>1544</v>
      </c>
      <c r="C221" s="1191" t="s">
        <v>1616</v>
      </c>
      <c r="D221" s="1178" t="s">
        <v>44</v>
      </c>
      <c r="F221" s="664">
        <v>12</v>
      </c>
      <c r="G221" s="1176" t="s">
        <v>1546</v>
      </c>
      <c r="H221" s="1191" t="s">
        <v>1618</v>
      </c>
      <c r="I221" s="1178" t="s">
        <v>44</v>
      </c>
      <c r="K221" s="664">
        <v>12</v>
      </c>
      <c r="L221" s="1176" t="s">
        <v>1573</v>
      </c>
      <c r="M221" s="1191" t="s">
        <v>1645</v>
      </c>
      <c r="N221" s="1178" t="s">
        <v>44</v>
      </c>
      <c r="P221" s="467"/>
      <c r="Q221" s="468"/>
      <c r="R221" s="469"/>
      <c r="W221" s="1163"/>
      <c r="X221" s="487"/>
      <c r="Y221"/>
    </row>
    <row r="222" spans="1:25" ht="18.75" x14ac:dyDescent="0.3">
      <c r="A222" s="664">
        <v>13</v>
      </c>
      <c r="B222" s="1179" t="s">
        <v>1531</v>
      </c>
      <c r="C222" s="1239" t="s">
        <v>1603</v>
      </c>
      <c r="D222" s="1178" t="s">
        <v>45</v>
      </c>
      <c r="F222" s="664">
        <v>13</v>
      </c>
      <c r="G222" s="1176" t="s">
        <v>1547</v>
      </c>
      <c r="H222" s="1191" t="s">
        <v>1619</v>
      </c>
      <c r="I222" s="1178" t="s">
        <v>44</v>
      </c>
      <c r="K222" s="664">
        <v>13</v>
      </c>
      <c r="L222" s="1176" t="s">
        <v>1550</v>
      </c>
      <c r="M222" s="1191" t="s">
        <v>1622</v>
      </c>
      <c r="N222" s="1178" t="s">
        <v>44</v>
      </c>
      <c r="P222" s="467"/>
      <c r="Q222" s="468"/>
      <c r="R222" s="469"/>
      <c r="V222" s="1160"/>
      <c r="W222" s="1166"/>
      <c r="X222" s="487"/>
    </row>
    <row r="223" spans="1:25" ht="18.75" x14ac:dyDescent="0.3">
      <c r="A223" s="664">
        <v>14</v>
      </c>
      <c r="B223" s="1176" t="s">
        <v>1553</v>
      </c>
      <c r="C223" s="1191" t="s">
        <v>1625</v>
      </c>
      <c r="D223" s="1178" t="s">
        <v>44</v>
      </c>
      <c r="F223" s="664">
        <v>14</v>
      </c>
      <c r="G223" s="1176" t="s">
        <v>1549</v>
      </c>
      <c r="H223" s="1191" t="s">
        <v>1621</v>
      </c>
      <c r="I223" s="1178" t="s">
        <v>45</v>
      </c>
      <c r="K223" s="664">
        <v>14</v>
      </c>
      <c r="L223" s="1179" t="s">
        <v>1533</v>
      </c>
      <c r="M223" s="1239" t="s">
        <v>1605</v>
      </c>
      <c r="N223" s="1178" t="s">
        <v>44</v>
      </c>
      <c r="P223" s="467"/>
      <c r="Q223" s="139"/>
      <c r="R223" s="469"/>
      <c r="W223" s="1163"/>
      <c r="X223" s="487"/>
      <c r="Y223"/>
    </row>
    <row r="224" spans="1:25" ht="18.75" x14ac:dyDescent="0.3">
      <c r="A224" s="664">
        <v>15</v>
      </c>
      <c r="B224" s="1176" t="s">
        <v>1575</v>
      </c>
      <c r="C224" s="1191" t="s">
        <v>1647</v>
      </c>
      <c r="D224" s="1178" t="s">
        <v>44</v>
      </c>
      <c r="F224" s="664">
        <v>15</v>
      </c>
      <c r="G224" s="1179" t="s">
        <v>1532</v>
      </c>
      <c r="H224" s="1239" t="s">
        <v>1604</v>
      </c>
      <c r="I224" s="1178" t="s">
        <v>45</v>
      </c>
      <c r="K224" s="664">
        <v>15</v>
      </c>
      <c r="L224" s="1181" t="s">
        <v>1517</v>
      </c>
      <c r="M224" s="1201" t="s">
        <v>1589</v>
      </c>
      <c r="N224" s="1178" t="s">
        <v>44</v>
      </c>
      <c r="P224" s="467"/>
      <c r="Q224" s="468"/>
      <c r="R224" s="469"/>
      <c r="W224" s="1163"/>
      <c r="X224" s="487"/>
      <c r="Y224"/>
    </row>
    <row r="225" spans="1:25" ht="18.75" x14ac:dyDescent="0.3">
      <c r="A225" s="664">
        <v>16</v>
      </c>
      <c r="B225" s="1176" t="s">
        <v>1576</v>
      </c>
      <c r="C225" s="1191" t="s">
        <v>1648</v>
      </c>
      <c r="D225" s="1178" t="s">
        <v>44</v>
      </c>
      <c r="F225" s="664">
        <v>16</v>
      </c>
      <c r="G225" s="1176" t="s">
        <v>1551</v>
      </c>
      <c r="H225" s="1191" t="s">
        <v>1623</v>
      </c>
      <c r="I225" s="1178" t="s">
        <v>44</v>
      </c>
      <c r="K225" s="664">
        <v>16</v>
      </c>
      <c r="L225" s="1176" t="s">
        <v>1554</v>
      </c>
      <c r="M225" s="1191" t="s">
        <v>1626</v>
      </c>
      <c r="N225" s="1178" t="s">
        <v>44</v>
      </c>
      <c r="P225" s="467"/>
      <c r="Q225" s="139"/>
      <c r="R225" s="469"/>
      <c r="W225" s="1163"/>
      <c r="X225" s="487"/>
      <c r="Y225"/>
    </row>
    <row r="226" spans="1:25" ht="18.75" x14ac:dyDescent="0.3">
      <c r="A226" s="664">
        <v>17</v>
      </c>
      <c r="B226" s="1176" t="s">
        <v>1578</v>
      </c>
      <c r="C226" s="1191" t="s">
        <v>1650</v>
      </c>
      <c r="D226" s="1178" t="s">
        <v>44</v>
      </c>
      <c r="F226" s="664">
        <v>17</v>
      </c>
      <c r="G226" s="1176" t="s">
        <v>1552</v>
      </c>
      <c r="H226" s="1191" t="s">
        <v>1624</v>
      </c>
      <c r="I226" s="1178" t="s">
        <v>44</v>
      </c>
      <c r="K226" s="664">
        <v>17</v>
      </c>
      <c r="L226" s="1176" t="s">
        <v>1555</v>
      </c>
      <c r="M226" s="1191" t="s">
        <v>1627</v>
      </c>
      <c r="N226" s="1178" t="s">
        <v>44</v>
      </c>
      <c r="P226" s="467"/>
      <c r="Q226" s="472"/>
      <c r="R226" s="467"/>
      <c r="W226" s="1163"/>
      <c r="X226" s="487"/>
      <c r="Y226"/>
    </row>
    <row r="227" spans="1:25" ht="18.75" x14ac:dyDescent="0.3">
      <c r="A227" s="664">
        <v>18</v>
      </c>
      <c r="B227" s="1176" t="s">
        <v>1557</v>
      </c>
      <c r="C227" s="1191" t="s">
        <v>1629</v>
      </c>
      <c r="D227" s="1178" t="s">
        <v>45</v>
      </c>
      <c r="F227" s="664">
        <v>18</v>
      </c>
      <c r="G227" s="1176" t="s">
        <v>1574</v>
      </c>
      <c r="H227" s="1191" t="s">
        <v>1646</v>
      </c>
      <c r="I227" s="1178" t="s">
        <v>44</v>
      </c>
      <c r="K227" s="664">
        <v>18</v>
      </c>
      <c r="L227" s="1176" t="s">
        <v>1559</v>
      </c>
      <c r="M227" s="1191" t="s">
        <v>1631</v>
      </c>
      <c r="N227" s="1178" t="s">
        <v>45</v>
      </c>
      <c r="P227" s="467"/>
      <c r="Q227" s="468"/>
      <c r="R227" s="469"/>
      <c r="W227" s="1163"/>
      <c r="X227" s="487"/>
      <c r="Y227"/>
    </row>
    <row r="228" spans="1:25" ht="18.75" x14ac:dyDescent="0.3">
      <c r="A228" s="664">
        <v>19</v>
      </c>
      <c r="B228" s="1176" t="s">
        <v>1558</v>
      </c>
      <c r="C228" s="1191" t="s">
        <v>1630</v>
      </c>
      <c r="D228" s="1178" t="s">
        <v>45</v>
      </c>
      <c r="F228" s="664">
        <v>19</v>
      </c>
      <c r="G228" s="1176" t="s">
        <v>1577</v>
      </c>
      <c r="H228" s="1191" t="s">
        <v>1649</v>
      </c>
      <c r="I228" s="1178" t="s">
        <v>44</v>
      </c>
      <c r="K228" s="664">
        <v>19</v>
      </c>
      <c r="L228" s="1176" t="s">
        <v>1580</v>
      </c>
      <c r="M228" s="1191" t="s">
        <v>1652</v>
      </c>
      <c r="N228" s="1178" t="s">
        <v>45</v>
      </c>
      <c r="P228" s="467"/>
      <c r="Q228" s="139"/>
      <c r="R228" s="469"/>
      <c r="W228" s="1163"/>
      <c r="X228" s="487"/>
      <c r="Y228"/>
    </row>
    <row r="229" spans="1:25" ht="18.75" x14ac:dyDescent="0.3">
      <c r="A229" s="664">
        <v>20</v>
      </c>
      <c r="B229" s="1176" t="s">
        <v>1579</v>
      </c>
      <c r="C229" s="1191" t="s">
        <v>1651</v>
      </c>
      <c r="D229" s="1178" t="s">
        <v>45</v>
      </c>
      <c r="F229" s="664">
        <v>20</v>
      </c>
      <c r="G229" s="1176" t="s">
        <v>1556</v>
      </c>
      <c r="H229" s="1191" t="s">
        <v>1628</v>
      </c>
      <c r="I229" s="1178" t="s">
        <v>44</v>
      </c>
      <c r="K229" s="664">
        <v>20</v>
      </c>
      <c r="L229" s="1176" t="s">
        <v>1560</v>
      </c>
      <c r="M229" s="1191" t="s">
        <v>1632</v>
      </c>
      <c r="N229" s="1178" t="s">
        <v>45</v>
      </c>
      <c r="P229" s="467"/>
      <c r="Q229" s="468"/>
      <c r="R229" s="469"/>
      <c r="W229" s="1163"/>
      <c r="X229" s="487"/>
      <c r="Y229"/>
    </row>
    <row r="230" spans="1:25" ht="18.75" x14ac:dyDescent="0.3">
      <c r="A230" s="664">
        <v>21</v>
      </c>
      <c r="B230" s="1181" t="s">
        <v>1518</v>
      </c>
      <c r="C230" s="1201" t="s">
        <v>1590</v>
      </c>
      <c r="D230" s="1178" t="s">
        <v>44</v>
      </c>
      <c r="F230" s="664">
        <v>21</v>
      </c>
      <c r="G230" s="1181" t="s">
        <v>1519</v>
      </c>
      <c r="H230" s="1201" t="s">
        <v>1591</v>
      </c>
      <c r="I230" s="1178" t="s">
        <v>44</v>
      </c>
      <c r="K230" s="664">
        <v>21</v>
      </c>
      <c r="L230" s="1181" t="s">
        <v>1520</v>
      </c>
      <c r="M230" s="1201" t="s">
        <v>1592</v>
      </c>
      <c r="N230" s="1178" t="s">
        <v>44</v>
      </c>
      <c r="P230" s="467"/>
      <c r="Q230" s="468"/>
      <c r="R230" s="469"/>
      <c r="V230" s="1161"/>
      <c r="W230" s="1164"/>
      <c r="X230" s="487"/>
    </row>
    <row r="231" spans="1:25" ht="18.75" x14ac:dyDescent="0.3">
      <c r="A231" s="664">
        <v>22</v>
      </c>
      <c r="B231" s="1181" t="s">
        <v>1522</v>
      </c>
      <c r="C231" s="1201" t="s">
        <v>1594</v>
      </c>
      <c r="D231" s="1178" t="s">
        <v>45</v>
      </c>
      <c r="F231" s="664">
        <v>22</v>
      </c>
      <c r="G231" s="1176" t="s">
        <v>1561</v>
      </c>
      <c r="H231" s="1191" t="s">
        <v>1633</v>
      </c>
      <c r="I231" s="1178" t="s">
        <v>45</v>
      </c>
      <c r="K231" s="664">
        <v>22</v>
      </c>
      <c r="L231" s="1181" t="s">
        <v>1521</v>
      </c>
      <c r="M231" s="1201" t="s">
        <v>1593</v>
      </c>
      <c r="N231" s="1178" t="s">
        <v>45</v>
      </c>
      <c r="P231" s="467"/>
      <c r="Q231" s="468"/>
      <c r="R231" s="469"/>
      <c r="V231" s="1161"/>
      <c r="W231" s="1164"/>
      <c r="X231" s="487"/>
    </row>
    <row r="232" spans="1:25" ht="18.75" x14ac:dyDescent="0.3">
      <c r="A232" s="664">
        <v>23</v>
      </c>
      <c r="B232" s="1181" t="s">
        <v>1525</v>
      </c>
      <c r="C232" s="1201" t="s">
        <v>1597</v>
      </c>
      <c r="D232" s="1178" t="s">
        <v>45</v>
      </c>
      <c r="F232" s="664">
        <v>23</v>
      </c>
      <c r="G232" s="1181" t="s">
        <v>1523</v>
      </c>
      <c r="H232" s="1201" t="s">
        <v>1595</v>
      </c>
      <c r="I232" s="1178" t="s">
        <v>45</v>
      </c>
      <c r="K232" s="664">
        <v>23</v>
      </c>
      <c r="L232" s="1176" t="s">
        <v>1562</v>
      </c>
      <c r="M232" s="1191" t="s">
        <v>1634</v>
      </c>
      <c r="N232" s="1178" t="s">
        <v>45</v>
      </c>
      <c r="P232" s="467"/>
      <c r="Q232" s="468"/>
      <c r="R232" s="469"/>
      <c r="V232" s="1161"/>
      <c r="W232" s="1164"/>
      <c r="X232" s="487"/>
    </row>
    <row r="233" spans="1:25" ht="19.5" thickBot="1" x14ac:dyDescent="0.35">
      <c r="A233" s="664">
        <v>24</v>
      </c>
      <c r="B233" s="1176" t="s">
        <v>1563</v>
      </c>
      <c r="C233" s="1191" t="s">
        <v>1635</v>
      </c>
      <c r="D233" s="1178" t="s">
        <v>44</v>
      </c>
      <c r="F233" s="664">
        <v>24</v>
      </c>
      <c r="G233" s="1176" t="s">
        <v>1581</v>
      </c>
      <c r="H233" s="1191" t="s">
        <v>1653</v>
      </c>
      <c r="I233" s="1240" t="s">
        <v>44</v>
      </c>
      <c r="K233" s="664">
        <v>24</v>
      </c>
      <c r="L233" s="1181" t="s">
        <v>1524</v>
      </c>
      <c r="M233" s="1201" t="s">
        <v>1596</v>
      </c>
      <c r="N233" s="1241" t="s">
        <v>45</v>
      </c>
      <c r="P233" s="467"/>
      <c r="Q233" s="468"/>
      <c r="R233" s="469"/>
      <c r="W233" s="1163"/>
      <c r="X233" s="487"/>
      <c r="Y233"/>
    </row>
    <row r="234" spans="1:25" ht="15" customHeight="1" thickBot="1" x14ac:dyDescent="0.3">
      <c r="A234" s="674"/>
      <c r="B234" s="669"/>
      <c r="C234" s="1238"/>
      <c r="D234" s="670"/>
      <c r="F234" s="674"/>
      <c r="G234" s="678"/>
      <c r="H234" s="679"/>
      <c r="I234" s="670"/>
      <c r="K234" s="674"/>
      <c r="L234" s="678"/>
      <c r="M234" s="679"/>
      <c r="N234" s="670"/>
      <c r="V234" s="1160"/>
      <c r="W234" s="1166"/>
      <c r="X234" s="487"/>
    </row>
    <row r="235" spans="1:25" x14ac:dyDescent="0.2">
      <c r="A235" s="479"/>
      <c r="B235" s="480"/>
      <c r="C235" s="481"/>
      <c r="D235" s="482"/>
      <c r="F235" s="483"/>
      <c r="G235" s="480"/>
      <c r="H235" s="484"/>
      <c r="I235" s="483"/>
      <c r="K235" s="479"/>
      <c r="L235" s="479"/>
      <c r="M235" s="485"/>
      <c r="N235" s="482"/>
      <c r="W235" s="1163"/>
      <c r="X235" s="487"/>
      <c r="Y235"/>
    </row>
    <row r="236" spans="1:25" x14ac:dyDescent="0.2">
      <c r="B236" s="462"/>
      <c r="C236" s="659" t="s">
        <v>115</v>
      </c>
      <c r="D236" s="125">
        <f>COUNTIF(D210:D234,"L")</f>
        <v>14</v>
      </c>
      <c r="H236" s="464" t="s">
        <v>115</v>
      </c>
      <c r="I236" s="125">
        <f>COUNTIF(I210:I234,"L")</f>
        <v>14</v>
      </c>
      <c r="M236" s="464" t="s">
        <v>115</v>
      </c>
      <c r="N236" s="125">
        <f>COUNTIF(N210:N234,"L")</f>
        <v>15</v>
      </c>
      <c r="W236" s="1163"/>
      <c r="X236" s="487"/>
      <c r="Y236"/>
    </row>
    <row r="237" spans="1:25" ht="15.75" thickBot="1" x14ac:dyDescent="0.25">
      <c r="B237" s="462"/>
      <c r="C237" s="659" t="s">
        <v>264</v>
      </c>
      <c r="D237" s="125">
        <f>COUNTIF(D210:E234,"P")</f>
        <v>10</v>
      </c>
      <c r="H237" s="464" t="s">
        <v>264</v>
      </c>
      <c r="I237" s="125">
        <f>COUNTIF(I210:J234,"P")</f>
        <v>10</v>
      </c>
      <c r="M237" s="464" t="s">
        <v>264</v>
      </c>
      <c r="N237" s="125">
        <f>COUNTIF(N210:N234,"P")</f>
        <v>9</v>
      </c>
      <c r="V237" s="1161"/>
      <c r="W237" s="1164"/>
      <c r="X237" s="487"/>
    </row>
    <row r="238" spans="1:25" x14ac:dyDescent="0.2">
      <c r="B238" s="462"/>
      <c r="C238" s="659"/>
      <c r="D238" s="394">
        <f>SUM(D236:D237)</f>
        <v>24</v>
      </c>
      <c r="H238" s="464"/>
      <c r="I238" s="394">
        <f>SUM(I236:I237)</f>
        <v>24</v>
      </c>
      <c r="M238" s="464"/>
      <c r="N238" s="394">
        <f>SUM(N236:N237)</f>
        <v>24</v>
      </c>
      <c r="W238" s="1163"/>
      <c r="X238" s="487"/>
      <c r="Y238"/>
    </row>
    <row r="239" spans="1:25" x14ac:dyDescent="0.2">
      <c r="A239" s="125" t="s">
        <v>265</v>
      </c>
      <c r="B239" s="462"/>
      <c r="C239" s="520"/>
      <c r="F239" s="125" t="s">
        <v>265</v>
      </c>
      <c r="K239" s="125" t="s">
        <v>265</v>
      </c>
      <c r="W239" s="1163"/>
      <c r="X239" s="487"/>
      <c r="Y239"/>
    </row>
    <row r="240" spans="1:25" x14ac:dyDescent="0.2">
      <c r="B240" s="462"/>
      <c r="C240" s="680" t="s">
        <v>1655</v>
      </c>
      <c r="D240" s="63"/>
      <c r="H240" s="680" t="s">
        <v>1656</v>
      </c>
      <c r="I240" s="63"/>
      <c r="M240" s="125" t="s">
        <v>1657</v>
      </c>
      <c r="V240" s="1161"/>
      <c r="W240" s="1164"/>
      <c r="X240" s="487"/>
    </row>
    <row r="241" spans="1:25" x14ac:dyDescent="0.2">
      <c r="V241" s="1160"/>
      <c r="W241" s="1166"/>
      <c r="X241" s="487"/>
    </row>
    <row r="242" spans="1:25" ht="18" hidden="1" x14ac:dyDescent="0.25">
      <c r="A242" s="671" t="s">
        <v>950</v>
      </c>
      <c r="B242" s="672"/>
      <c r="C242" s="718"/>
      <c r="D242" s="672"/>
      <c r="E242" s="672"/>
      <c r="F242" s="672"/>
      <c r="G242" s="672"/>
      <c r="H242" s="672"/>
      <c r="V242" s="1161"/>
      <c r="W242" s="1164"/>
      <c r="X242" s="487"/>
    </row>
    <row r="243" spans="1:25" ht="18" hidden="1" x14ac:dyDescent="0.25">
      <c r="A243" s="671" t="s">
        <v>1249</v>
      </c>
      <c r="B243" s="672"/>
      <c r="C243" s="718"/>
      <c r="D243" s="672"/>
      <c r="E243" s="672"/>
      <c r="F243" s="672"/>
      <c r="G243" s="672"/>
      <c r="H243" s="672"/>
      <c r="W243" s="1163"/>
      <c r="X243" s="487"/>
      <c r="Y243"/>
    </row>
    <row r="244" spans="1:25" ht="18" hidden="1" x14ac:dyDescent="0.25">
      <c r="A244" s="671" t="s">
        <v>142</v>
      </c>
      <c r="B244" s="672"/>
      <c r="C244" s="718"/>
      <c r="D244" s="672"/>
      <c r="E244" s="672"/>
      <c r="F244" s="672"/>
      <c r="G244" s="672"/>
      <c r="H244" s="672"/>
      <c r="W244" s="1163"/>
      <c r="X244" s="487"/>
      <c r="Y244"/>
    </row>
    <row r="245" spans="1:25" hidden="1" x14ac:dyDescent="0.2">
      <c r="W245" s="1163"/>
      <c r="X245" s="487"/>
      <c r="Y245"/>
    </row>
    <row r="246" spans="1:25" ht="16.5" hidden="1" thickBot="1" x14ac:dyDescent="0.3">
      <c r="A246" s="186" t="s">
        <v>1263</v>
      </c>
      <c r="B246" s="186"/>
      <c r="C246" s="517"/>
      <c r="D246" s="186"/>
      <c r="E246" s="186"/>
      <c r="F246" s="186" t="s">
        <v>1264</v>
      </c>
      <c r="G246" s="186"/>
      <c r="H246" s="186"/>
      <c r="I246" s="186"/>
      <c r="J246" s="186"/>
      <c r="K246" s="186" t="s">
        <v>1265</v>
      </c>
      <c r="L246" s="186"/>
      <c r="M246" s="186"/>
      <c r="N246" s="186"/>
      <c r="O246" s="186"/>
      <c r="P246" s="186"/>
      <c r="Q246" s="186"/>
      <c r="R246" s="186"/>
      <c r="S246" s="186"/>
      <c r="W246" s="1163"/>
      <c r="X246" s="487"/>
      <c r="Y246"/>
    </row>
    <row r="247" spans="1:25" ht="16.5" hidden="1" thickBot="1" x14ac:dyDescent="0.3">
      <c r="A247" s="187" t="s">
        <v>40</v>
      </c>
      <c r="B247" s="188" t="s">
        <v>41</v>
      </c>
      <c r="C247" s="188" t="s">
        <v>42</v>
      </c>
      <c r="D247" s="189" t="s">
        <v>43</v>
      </c>
      <c r="E247" s="186"/>
      <c r="F247" s="435" t="s">
        <v>152</v>
      </c>
      <c r="G247" s="188" t="s">
        <v>41</v>
      </c>
      <c r="H247" s="188" t="s">
        <v>42</v>
      </c>
      <c r="I247" s="189" t="s">
        <v>43</v>
      </c>
      <c r="J247" s="186"/>
      <c r="K247" s="187" t="s">
        <v>40</v>
      </c>
      <c r="L247" s="188" t="s">
        <v>41</v>
      </c>
      <c r="M247" s="188" t="s">
        <v>42</v>
      </c>
      <c r="N247" s="189" t="s">
        <v>43</v>
      </c>
      <c r="P247" s="735"/>
      <c r="Q247" s="735"/>
      <c r="R247" s="735"/>
      <c r="S247" s="735"/>
      <c r="W247" s="1163"/>
      <c r="X247" s="487"/>
      <c r="Y247"/>
    </row>
    <row r="248" spans="1:25" ht="15.75" hidden="1" x14ac:dyDescent="0.25">
      <c r="A248" s="190"/>
      <c r="B248" s="191"/>
      <c r="C248" s="191"/>
      <c r="D248" s="192"/>
      <c r="E248" s="186"/>
      <c r="F248" s="500"/>
      <c r="G248" s="191"/>
      <c r="H248" s="191"/>
      <c r="I248" s="192"/>
      <c r="J248" s="63"/>
      <c r="K248" s="509"/>
      <c r="L248" s="510"/>
      <c r="M248" s="511"/>
      <c r="N248" s="512"/>
      <c r="O248" s="772"/>
      <c r="P248" s="462"/>
      <c r="Q248" s="735"/>
      <c r="R248" s="735"/>
      <c r="S248" s="735"/>
      <c r="V248" s="1160"/>
      <c r="W248" s="1166"/>
      <c r="X248" s="487"/>
    </row>
    <row r="249" spans="1:25" ht="15.75" hidden="1" x14ac:dyDescent="0.2">
      <c r="A249" s="664">
        <v>1</v>
      </c>
      <c r="B249" s="903">
        <v>1116020044</v>
      </c>
      <c r="C249" s="1140" t="s">
        <v>1015</v>
      </c>
      <c r="D249" s="1139" t="s">
        <v>44</v>
      </c>
      <c r="F249" s="664">
        <v>1</v>
      </c>
      <c r="G249" s="460">
        <v>1116020046</v>
      </c>
      <c r="H249" s="836" t="s">
        <v>1035</v>
      </c>
      <c r="I249" s="837" t="s">
        <v>44</v>
      </c>
      <c r="K249" s="664">
        <v>1</v>
      </c>
      <c r="L249" s="570">
        <v>1116020001</v>
      </c>
      <c r="M249" s="839" t="s">
        <v>1058</v>
      </c>
      <c r="N249" s="837" t="s">
        <v>45</v>
      </c>
      <c r="O249" s="773"/>
      <c r="P249" s="111"/>
      <c r="Q249" s="479"/>
      <c r="R249" s="520"/>
      <c r="S249" s="747"/>
      <c r="W249" s="1163"/>
      <c r="X249" s="487"/>
      <c r="Y249"/>
    </row>
    <row r="250" spans="1:25" ht="15.75" hidden="1" x14ac:dyDescent="0.25">
      <c r="A250" s="664">
        <v>2</v>
      </c>
      <c r="B250" s="570">
        <v>1116020002</v>
      </c>
      <c r="C250" s="839" t="s">
        <v>1016</v>
      </c>
      <c r="D250" s="837" t="s">
        <v>44</v>
      </c>
      <c r="F250" s="664">
        <v>2</v>
      </c>
      <c r="G250" s="571">
        <v>1116020014</v>
      </c>
      <c r="H250" s="838" t="s">
        <v>1036</v>
      </c>
      <c r="I250" s="837" t="s">
        <v>44</v>
      </c>
      <c r="K250" s="664">
        <v>2</v>
      </c>
      <c r="L250" s="460">
        <v>1116020045</v>
      </c>
      <c r="M250" s="836" t="s">
        <v>1059</v>
      </c>
      <c r="N250" s="837" t="s">
        <v>44</v>
      </c>
      <c r="O250" s="773"/>
      <c r="P250" s="111"/>
      <c r="Q250" s="479"/>
      <c r="R250" s="737"/>
      <c r="S250" s="747"/>
      <c r="W250" s="1163"/>
      <c r="X250" s="487"/>
      <c r="Y250"/>
    </row>
    <row r="251" spans="1:25" ht="15.75" hidden="1" x14ac:dyDescent="0.25">
      <c r="A251" s="664">
        <v>3</v>
      </c>
      <c r="B251" s="571">
        <v>1116020015</v>
      </c>
      <c r="C251" s="838" t="s">
        <v>1017</v>
      </c>
      <c r="D251" s="837" t="s">
        <v>45</v>
      </c>
      <c r="F251" s="664">
        <v>3</v>
      </c>
      <c r="G251" s="460">
        <v>1116020025</v>
      </c>
      <c r="H251" s="836" t="s">
        <v>1037</v>
      </c>
      <c r="I251" s="837" t="s">
        <v>45</v>
      </c>
      <c r="K251" s="664">
        <v>3</v>
      </c>
      <c r="L251" s="460">
        <v>1116020024</v>
      </c>
      <c r="M251" s="836" t="s">
        <v>1060</v>
      </c>
      <c r="N251" s="837" t="s">
        <v>44</v>
      </c>
      <c r="O251" s="773"/>
      <c r="P251" s="111"/>
      <c r="Q251" s="479"/>
      <c r="R251" s="737"/>
      <c r="S251" s="747"/>
      <c r="W251" s="1163"/>
      <c r="X251" s="487"/>
      <c r="Y251"/>
    </row>
    <row r="252" spans="1:25" ht="15.75" hidden="1" x14ac:dyDescent="0.2">
      <c r="A252" s="664">
        <v>4</v>
      </c>
      <c r="B252" s="460">
        <v>1116020048</v>
      </c>
      <c r="C252" s="836" t="s">
        <v>1018</v>
      </c>
      <c r="D252" s="837" t="s">
        <v>45</v>
      </c>
      <c r="F252" s="664">
        <v>4</v>
      </c>
      <c r="G252" s="571">
        <v>1116020016</v>
      </c>
      <c r="H252" s="838" t="s">
        <v>1038</v>
      </c>
      <c r="I252" s="837" t="s">
        <v>45</v>
      </c>
      <c r="K252" s="664">
        <v>4</v>
      </c>
      <c r="L252" s="460">
        <v>1116020047</v>
      </c>
      <c r="M252" s="836" t="s">
        <v>1061</v>
      </c>
      <c r="N252" s="837" t="s">
        <v>44</v>
      </c>
      <c r="O252" s="773"/>
      <c r="P252" s="111"/>
      <c r="Q252" s="748"/>
      <c r="R252" s="749"/>
      <c r="S252" s="747"/>
      <c r="W252" s="1163"/>
      <c r="X252" s="487"/>
      <c r="Y252"/>
    </row>
    <row r="253" spans="1:25" ht="15.75" hidden="1" x14ac:dyDescent="0.25">
      <c r="A253" s="664">
        <v>5</v>
      </c>
      <c r="B253" s="460">
        <v>1116020049</v>
      </c>
      <c r="C253" s="836" t="s">
        <v>1019</v>
      </c>
      <c r="D253" s="837" t="s">
        <v>44</v>
      </c>
      <c r="F253" s="664">
        <v>5</v>
      </c>
      <c r="G253" s="460">
        <v>1116020051</v>
      </c>
      <c r="H253" s="836" t="s">
        <v>1039</v>
      </c>
      <c r="I253" s="837" t="s">
        <v>45</v>
      </c>
      <c r="K253" s="664">
        <v>5</v>
      </c>
      <c r="L253" s="460">
        <v>1116020081</v>
      </c>
      <c r="M253" s="836" t="s">
        <v>1062</v>
      </c>
      <c r="N253" s="837" t="s">
        <v>44</v>
      </c>
      <c r="O253" s="773"/>
      <c r="P253" s="111"/>
      <c r="Q253" s="479"/>
      <c r="R253" s="737"/>
      <c r="S253" s="747"/>
      <c r="W253" s="1163"/>
      <c r="X253" s="487"/>
      <c r="Y253"/>
    </row>
    <row r="254" spans="1:25" ht="15.75" hidden="1" x14ac:dyDescent="0.2">
      <c r="A254" s="664">
        <v>6</v>
      </c>
      <c r="B254" s="460">
        <v>1116020050</v>
      </c>
      <c r="C254" s="836" t="s">
        <v>1020</v>
      </c>
      <c r="D254" s="837" t="s">
        <v>45</v>
      </c>
      <c r="F254" s="664">
        <v>6</v>
      </c>
      <c r="G254" s="890">
        <v>1116020003</v>
      </c>
      <c r="H254" s="1138" t="s">
        <v>1040</v>
      </c>
      <c r="I254" s="1139" t="s">
        <v>44</v>
      </c>
      <c r="K254" s="664">
        <v>6</v>
      </c>
      <c r="L254" s="571">
        <v>1116020042</v>
      </c>
      <c r="M254" s="838" t="s">
        <v>1063</v>
      </c>
      <c r="N254" s="837" t="s">
        <v>44</v>
      </c>
      <c r="O254" s="773"/>
      <c r="P254" s="111"/>
      <c r="Q254" s="748"/>
      <c r="R254" s="749"/>
      <c r="S254" s="747"/>
      <c r="V254" s="1161"/>
      <c r="W254" s="1164"/>
      <c r="X254" s="487"/>
    </row>
    <row r="255" spans="1:25" ht="15.75" hidden="1" x14ac:dyDescent="0.25">
      <c r="A255" s="664">
        <v>7</v>
      </c>
      <c r="B255" s="460">
        <v>1116020030</v>
      </c>
      <c r="C255" s="836" t="s">
        <v>1021</v>
      </c>
      <c r="D255" s="837" t="s">
        <v>44</v>
      </c>
      <c r="F255" s="664">
        <v>7</v>
      </c>
      <c r="G255" s="460">
        <v>1116020028</v>
      </c>
      <c r="H255" s="836" t="s">
        <v>1041</v>
      </c>
      <c r="I255" s="837" t="s">
        <v>44</v>
      </c>
      <c r="K255" s="664">
        <v>7</v>
      </c>
      <c r="L255" s="460">
        <v>1116020029</v>
      </c>
      <c r="M255" s="836" t="s">
        <v>1064</v>
      </c>
      <c r="N255" s="837" t="s">
        <v>44</v>
      </c>
      <c r="O255" s="773"/>
      <c r="P255" s="111"/>
      <c r="Q255" s="748"/>
      <c r="R255" s="739"/>
      <c r="S255" s="747"/>
      <c r="W255" s="1163"/>
      <c r="X255" s="487"/>
      <c r="Y255"/>
    </row>
    <row r="256" spans="1:25" ht="15.75" hidden="1" x14ac:dyDescent="0.25">
      <c r="A256" s="664">
        <v>8</v>
      </c>
      <c r="B256" s="460">
        <v>1116020053</v>
      </c>
      <c r="C256" s="836" t="s">
        <v>1022</v>
      </c>
      <c r="D256" s="837" t="s">
        <v>44</v>
      </c>
      <c r="F256" s="664">
        <v>8</v>
      </c>
      <c r="G256" s="460">
        <v>1116020054</v>
      </c>
      <c r="H256" s="836" t="s">
        <v>1042</v>
      </c>
      <c r="I256" s="837" t="s">
        <v>44</v>
      </c>
      <c r="K256" s="664">
        <v>8</v>
      </c>
      <c r="L256" s="460">
        <v>1116020052</v>
      </c>
      <c r="M256" s="836" t="s">
        <v>1065</v>
      </c>
      <c r="N256" s="837" t="s">
        <v>44</v>
      </c>
      <c r="O256" s="773"/>
      <c r="P256" s="111"/>
      <c r="Q256" s="479"/>
      <c r="R256" s="737"/>
      <c r="S256" s="747"/>
      <c r="V256" s="1161"/>
      <c r="W256" s="1164"/>
      <c r="X256" s="487"/>
    </row>
    <row r="257" spans="1:25" ht="15.75" hidden="1" x14ac:dyDescent="0.25">
      <c r="A257" s="664">
        <v>9</v>
      </c>
      <c r="B257" s="570">
        <v>1116020004</v>
      </c>
      <c r="C257" s="839" t="s">
        <v>1023</v>
      </c>
      <c r="D257" s="837" t="s">
        <v>45</v>
      </c>
      <c r="F257" s="664">
        <v>9</v>
      </c>
      <c r="G257" s="460">
        <v>1116020057</v>
      </c>
      <c r="H257" s="836" t="s">
        <v>1043</v>
      </c>
      <c r="I257" s="837" t="s">
        <v>45</v>
      </c>
      <c r="K257" s="664">
        <v>9</v>
      </c>
      <c r="L257" s="460">
        <v>1116020056</v>
      </c>
      <c r="M257" s="836" t="s">
        <v>1066</v>
      </c>
      <c r="N257" s="837" t="s">
        <v>44</v>
      </c>
      <c r="O257" s="773"/>
      <c r="P257" s="111"/>
      <c r="Q257" s="748"/>
      <c r="R257" s="739"/>
      <c r="S257" s="747"/>
      <c r="W257" s="1163"/>
      <c r="X257" s="487"/>
      <c r="Y257"/>
    </row>
    <row r="258" spans="1:25" ht="15.75" hidden="1" x14ac:dyDescent="0.2">
      <c r="A258" s="664">
        <v>10</v>
      </c>
      <c r="B258" s="460">
        <v>1116020072</v>
      </c>
      <c r="C258" s="836" t="s">
        <v>1024</v>
      </c>
      <c r="D258" s="837" t="s">
        <v>45</v>
      </c>
      <c r="F258" s="664">
        <v>10</v>
      </c>
      <c r="G258" s="570">
        <v>1116020005</v>
      </c>
      <c r="H258" s="839" t="s">
        <v>1044</v>
      </c>
      <c r="I258" s="837" t="s">
        <v>45</v>
      </c>
      <c r="K258" s="664">
        <v>10</v>
      </c>
      <c r="L258" s="571">
        <v>1116020043</v>
      </c>
      <c r="M258" s="838" t="s">
        <v>1067</v>
      </c>
      <c r="N258" s="837" t="s">
        <v>45</v>
      </c>
      <c r="O258" s="773"/>
      <c r="P258" s="111"/>
      <c r="Q258" s="479"/>
      <c r="R258" s="520"/>
      <c r="S258" s="747"/>
      <c r="W258" s="1163"/>
      <c r="X258" s="487"/>
      <c r="Y258"/>
    </row>
    <row r="259" spans="1:25" ht="15.75" hidden="1" x14ac:dyDescent="0.2">
      <c r="A259" s="664">
        <v>11</v>
      </c>
      <c r="B259" s="460">
        <v>1116020060</v>
      </c>
      <c r="C259" s="836" t="s">
        <v>1026</v>
      </c>
      <c r="D259" s="837" t="s">
        <v>45</v>
      </c>
      <c r="F259" s="664">
        <v>11</v>
      </c>
      <c r="G259" s="460">
        <v>1116020059</v>
      </c>
      <c r="H259" s="836" t="s">
        <v>1045</v>
      </c>
      <c r="I259" s="837" t="s">
        <v>44</v>
      </c>
      <c r="K259" s="664">
        <v>11</v>
      </c>
      <c r="L259" s="460">
        <v>1116020058</v>
      </c>
      <c r="M259" s="836" t="s">
        <v>1068</v>
      </c>
      <c r="N259" s="837" t="s">
        <v>45</v>
      </c>
      <c r="O259" s="773"/>
      <c r="P259" s="111"/>
      <c r="Q259" s="479"/>
      <c r="R259" s="520"/>
      <c r="S259" s="747"/>
      <c r="W259" s="1163"/>
      <c r="X259" s="487"/>
      <c r="Y259"/>
    </row>
    <row r="260" spans="1:25" ht="15.75" hidden="1" x14ac:dyDescent="0.2">
      <c r="A260" s="664">
        <v>12</v>
      </c>
      <c r="B260" s="571">
        <v>1116020022</v>
      </c>
      <c r="C260" s="838" t="s">
        <v>1027</v>
      </c>
      <c r="D260" s="837" t="s">
        <v>45</v>
      </c>
      <c r="F260" s="664">
        <v>12</v>
      </c>
      <c r="G260" s="571">
        <v>1116020019</v>
      </c>
      <c r="H260" s="838" t="s">
        <v>1046</v>
      </c>
      <c r="I260" s="837" t="s">
        <v>44</v>
      </c>
      <c r="K260" s="664">
        <v>12</v>
      </c>
      <c r="L260" s="460">
        <v>1116020034</v>
      </c>
      <c r="M260" s="836" t="s">
        <v>1069</v>
      </c>
      <c r="N260" s="837" t="s">
        <v>44</v>
      </c>
      <c r="O260" s="773"/>
      <c r="P260" s="111"/>
      <c r="Q260" s="479"/>
      <c r="R260" s="520"/>
      <c r="S260" s="747"/>
      <c r="W260" s="1163"/>
      <c r="X260" s="487"/>
      <c r="Y260"/>
    </row>
    <row r="261" spans="1:25" ht="15.75" hidden="1" x14ac:dyDescent="0.25">
      <c r="A261" s="664">
        <v>13</v>
      </c>
      <c r="B261" s="570">
        <v>1116020008</v>
      </c>
      <c r="C261" s="839" t="s">
        <v>1028</v>
      </c>
      <c r="D261" s="837" t="s">
        <v>45</v>
      </c>
      <c r="F261" s="664">
        <v>13</v>
      </c>
      <c r="G261" s="460">
        <v>1116020074</v>
      </c>
      <c r="H261" s="836" t="s">
        <v>1047</v>
      </c>
      <c r="I261" s="837" t="s">
        <v>44</v>
      </c>
      <c r="K261" s="664">
        <v>13</v>
      </c>
      <c r="L261" s="460">
        <v>1116020035</v>
      </c>
      <c r="M261" s="836" t="s">
        <v>1070</v>
      </c>
      <c r="N261" s="837" t="s">
        <v>44</v>
      </c>
      <c r="O261" s="773"/>
      <c r="P261" s="111"/>
      <c r="Q261" s="748"/>
      <c r="R261" s="739"/>
      <c r="S261" s="747"/>
      <c r="W261" s="1163"/>
      <c r="X261" s="487"/>
      <c r="Y261"/>
    </row>
    <row r="262" spans="1:25" ht="15.75" hidden="1" x14ac:dyDescent="0.25">
      <c r="A262" s="664">
        <v>14</v>
      </c>
      <c r="B262" s="460">
        <v>1116020068</v>
      </c>
      <c r="C262" s="836" t="s">
        <v>1029</v>
      </c>
      <c r="D262" s="837" t="s">
        <v>44</v>
      </c>
      <c r="F262" s="664">
        <v>14</v>
      </c>
      <c r="G262" s="460">
        <v>1116020063</v>
      </c>
      <c r="H262" s="836" t="s">
        <v>1048</v>
      </c>
      <c r="I262" s="837" t="s">
        <v>44</v>
      </c>
      <c r="K262" s="664">
        <v>14</v>
      </c>
      <c r="L262" s="460">
        <v>1116020061</v>
      </c>
      <c r="M262" s="836" t="s">
        <v>1071</v>
      </c>
      <c r="N262" s="837" t="s">
        <v>45</v>
      </c>
      <c r="O262" s="773"/>
      <c r="P262" s="111"/>
      <c r="Q262" s="479"/>
      <c r="R262" s="737"/>
      <c r="S262" s="558"/>
      <c r="V262" s="1161"/>
      <c r="W262" s="1164"/>
      <c r="X262" s="487"/>
    </row>
    <row r="263" spans="1:25" ht="15.75" hidden="1" x14ac:dyDescent="0.2">
      <c r="A263" s="664">
        <v>15</v>
      </c>
      <c r="B263" s="460">
        <v>1116020070</v>
      </c>
      <c r="C263" s="836" t="s">
        <v>1030</v>
      </c>
      <c r="D263" s="837" t="s">
        <v>44</v>
      </c>
      <c r="F263" s="664">
        <v>15</v>
      </c>
      <c r="G263" s="460">
        <v>1116020037</v>
      </c>
      <c r="H263" s="836" t="s">
        <v>1049</v>
      </c>
      <c r="I263" s="837" t="s">
        <v>44</v>
      </c>
      <c r="K263" s="664">
        <v>15</v>
      </c>
      <c r="L263" s="460">
        <v>1116020062</v>
      </c>
      <c r="M263" s="836" t="s">
        <v>1072</v>
      </c>
      <c r="N263" s="837" t="s">
        <v>45</v>
      </c>
      <c r="O263" s="773"/>
      <c r="P263" s="111"/>
      <c r="Q263" s="748"/>
      <c r="R263" s="749"/>
      <c r="S263" s="747"/>
      <c r="V263" s="1160"/>
      <c r="W263" s="1166"/>
      <c r="X263" s="487"/>
    </row>
    <row r="264" spans="1:25" ht="15.75" hidden="1" x14ac:dyDescent="0.25">
      <c r="A264" s="664">
        <v>16</v>
      </c>
      <c r="B264" s="460">
        <v>1116020040</v>
      </c>
      <c r="C264" s="836" t="s">
        <v>1031</v>
      </c>
      <c r="D264" s="837" t="s">
        <v>45</v>
      </c>
      <c r="F264" s="664">
        <v>16</v>
      </c>
      <c r="G264" s="460">
        <v>1116020065</v>
      </c>
      <c r="H264" s="836" t="s">
        <v>1050</v>
      </c>
      <c r="I264" s="837" t="s">
        <v>45</v>
      </c>
      <c r="K264" s="664">
        <v>16</v>
      </c>
      <c r="L264" s="570">
        <v>1116020006</v>
      </c>
      <c r="M264" s="839" t="s">
        <v>1073</v>
      </c>
      <c r="N264" s="837" t="s">
        <v>45</v>
      </c>
      <c r="O264" s="773"/>
      <c r="P264" s="111"/>
      <c r="Q264" s="479"/>
      <c r="R264" s="737"/>
      <c r="S264" s="747"/>
      <c r="W264" s="1163"/>
      <c r="X264" s="487"/>
      <c r="Y264"/>
    </row>
    <row r="265" spans="1:25" ht="15.75" hidden="1" x14ac:dyDescent="0.25">
      <c r="A265" s="664">
        <v>17</v>
      </c>
      <c r="B265" s="460">
        <v>1116020041</v>
      </c>
      <c r="C265" s="836" t="s">
        <v>1032</v>
      </c>
      <c r="D265" s="837" t="s">
        <v>44</v>
      </c>
      <c r="F265" s="664">
        <v>17</v>
      </c>
      <c r="G265" s="571">
        <v>1116020023</v>
      </c>
      <c r="H265" s="838" t="s">
        <v>1051</v>
      </c>
      <c r="I265" s="837" t="s">
        <v>45</v>
      </c>
      <c r="K265" s="664">
        <v>17</v>
      </c>
      <c r="L265" s="460">
        <v>1116020036</v>
      </c>
      <c r="M265" s="836" t="s">
        <v>1074</v>
      </c>
      <c r="N265" s="837" t="s">
        <v>45</v>
      </c>
      <c r="O265" s="773"/>
      <c r="P265" s="111"/>
      <c r="Q265" s="750"/>
      <c r="R265" s="751"/>
      <c r="S265" s="752"/>
      <c r="V265" s="1160"/>
      <c r="W265" s="1166"/>
      <c r="X265" s="487"/>
    </row>
    <row r="266" spans="1:25" ht="15.75" hidden="1" x14ac:dyDescent="0.25">
      <c r="A266" s="664">
        <v>18</v>
      </c>
      <c r="B266" s="460">
        <v>1116020071</v>
      </c>
      <c r="C266" s="836" t="s">
        <v>1033</v>
      </c>
      <c r="D266" s="837" t="s">
        <v>45</v>
      </c>
      <c r="F266" s="664">
        <v>18</v>
      </c>
      <c r="G266" s="460">
        <v>1116020066</v>
      </c>
      <c r="H266" s="836" t="s">
        <v>1052</v>
      </c>
      <c r="I266" s="837" t="s">
        <v>45</v>
      </c>
      <c r="K266" s="664">
        <v>18</v>
      </c>
      <c r="L266" s="571">
        <v>1116020020</v>
      </c>
      <c r="M266" s="838" t="s">
        <v>1075</v>
      </c>
      <c r="N266" s="837" t="s">
        <v>44</v>
      </c>
      <c r="O266" s="773"/>
      <c r="P266" s="111"/>
      <c r="Q266" s="479"/>
      <c r="R266" s="737"/>
      <c r="S266" s="747"/>
      <c r="W266" s="1163"/>
      <c r="X266" s="487"/>
      <c r="Y266"/>
    </row>
    <row r="267" spans="1:25" ht="15.75" hidden="1" x14ac:dyDescent="0.2">
      <c r="A267" s="664">
        <v>19</v>
      </c>
      <c r="B267" s="460">
        <v>1116020079</v>
      </c>
      <c r="C267" s="836" t="s">
        <v>1034</v>
      </c>
      <c r="D267" s="837" t="s">
        <v>44</v>
      </c>
      <c r="F267" s="664">
        <v>19</v>
      </c>
      <c r="G267" s="460">
        <v>1116020076</v>
      </c>
      <c r="H267" s="836" t="s">
        <v>1053</v>
      </c>
      <c r="I267" s="837" t="s">
        <v>45</v>
      </c>
      <c r="K267" s="664">
        <v>19</v>
      </c>
      <c r="L267" s="570">
        <v>1116020007</v>
      </c>
      <c r="M267" s="839" t="s">
        <v>1076</v>
      </c>
      <c r="N267" s="837" t="s">
        <v>44</v>
      </c>
      <c r="O267" s="773"/>
      <c r="P267" s="111"/>
      <c r="Q267" s="748"/>
      <c r="R267" s="749"/>
      <c r="S267" s="747"/>
      <c r="W267" s="1163"/>
      <c r="X267" s="487"/>
      <c r="Y267"/>
    </row>
    <row r="268" spans="1:25" ht="15.75" hidden="1" x14ac:dyDescent="0.2">
      <c r="A268" s="664">
        <v>20</v>
      </c>
      <c r="B268" s="460"/>
      <c r="C268" s="836"/>
      <c r="D268" s="837"/>
      <c r="F268" s="664">
        <v>20</v>
      </c>
      <c r="G268" s="460">
        <v>1116020069</v>
      </c>
      <c r="H268" s="836" t="s">
        <v>1054</v>
      </c>
      <c r="I268" s="837" t="s">
        <v>44</v>
      </c>
      <c r="K268" s="664">
        <v>20</v>
      </c>
      <c r="L268" s="460">
        <v>1116020075</v>
      </c>
      <c r="M268" s="836" t="s">
        <v>1077</v>
      </c>
      <c r="N268" s="837" t="s">
        <v>45</v>
      </c>
      <c r="O268" s="773"/>
      <c r="P268" s="111"/>
      <c r="Q268" s="479"/>
      <c r="R268" s="520"/>
      <c r="S268" s="747"/>
      <c r="W268" s="1163"/>
      <c r="X268" s="487"/>
      <c r="Y268"/>
    </row>
    <row r="269" spans="1:25" ht="15.75" hidden="1" x14ac:dyDescent="0.2">
      <c r="A269" s="664">
        <v>21</v>
      </c>
      <c r="B269" s="460"/>
      <c r="C269" s="836"/>
      <c r="D269" s="837"/>
      <c r="F269" s="664">
        <v>21</v>
      </c>
      <c r="G269" s="460">
        <v>1116020038</v>
      </c>
      <c r="H269" s="836" t="s">
        <v>1055</v>
      </c>
      <c r="I269" s="837" t="s">
        <v>44</v>
      </c>
      <c r="K269" s="664">
        <v>21</v>
      </c>
      <c r="L269" s="460">
        <v>1116020039</v>
      </c>
      <c r="M269" s="836" t="s">
        <v>1079</v>
      </c>
      <c r="N269" s="837" t="s">
        <v>45</v>
      </c>
      <c r="O269" s="773"/>
      <c r="P269" s="111"/>
      <c r="Q269" s="753"/>
      <c r="R269" s="520"/>
      <c r="S269" s="736"/>
      <c r="W269" s="1163"/>
      <c r="X269" s="487"/>
      <c r="Y269"/>
    </row>
    <row r="270" spans="1:25" ht="15.75" hidden="1" x14ac:dyDescent="0.2">
      <c r="A270" s="664"/>
      <c r="B270" s="460"/>
      <c r="C270" s="836"/>
      <c r="D270" s="837"/>
      <c r="F270" s="664">
        <v>22</v>
      </c>
      <c r="G270" s="570">
        <v>1116020009</v>
      </c>
      <c r="H270" s="839" t="s">
        <v>1056</v>
      </c>
      <c r="I270" s="837" t="s">
        <v>45</v>
      </c>
      <c r="K270" s="664">
        <v>22</v>
      </c>
      <c r="L270" s="460">
        <v>1116020077</v>
      </c>
      <c r="M270" s="836" t="s">
        <v>1080</v>
      </c>
      <c r="N270" s="837" t="s">
        <v>45</v>
      </c>
      <c r="O270" s="773"/>
      <c r="P270" s="111"/>
      <c r="Q270" s="479"/>
      <c r="R270" s="520"/>
      <c r="S270" s="747"/>
      <c r="W270" s="1163"/>
      <c r="X270" s="487"/>
      <c r="Y270"/>
    </row>
    <row r="271" spans="1:25" ht="15.75" hidden="1" x14ac:dyDescent="0.2">
      <c r="A271" s="664"/>
      <c r="B271" s="460"/>
      <c r="C271" s="836"/>
      <c r="D271" s="837"/>
      <c r="F271" s="664">
        <v>23</v>
      </c>
      <c r="G271" s="460">
        <v>1116020078</v>
      </c>
      <c r="H271" s="836" t="s">
        <v>1057</v>
      </c>
      <c r="I271" s="837" t="s">
        <v>45</v>
      </c>
      <c r="K271" s="664">
        <v>23</v>
      </c>
      <c r="L271" s="570">
        <v>1116020011</v>
      </c>
      <c r="M271" s="839" t="s">
        <v>1081</v>
      </c>
      <c r="N271" s="837" t="s">
        <v>45</v>
      </c>
      <c r="O271" s="773"/>
      <c r="P271" s="111"/>
      <c r="Q271" s="479"/>
      <c r="R271" s="520"/>
      <c r="S271" s="747"/>
      <c r="V271" s="1160"/>
      <c r="W271" s="1166"/>
      <c r="X271" s="487"/>
    </row>
    <row r="272" spans="1:25" ht="15.75" hidden="1" x14ac:dyDescent="0.25">
      <c r="A272" s="734"/>
      <c r="B272" s="724"/>
      <c r="C272" s="1014"/>
      <c r="D272" s="1015"/>
      <c r="F272" s="734"/>
      <c r="G272" s="460"/>
      <c r="H272" s="836"/>
      <c r="I272" s="837"/>
      <c r="K272" s="1008">
        <v>24</v>
      </c>
      <c r="L272" s="570"/>
      <c r="M272" s="839"/>
      <c r="N272" s="837"/>
      <c r="O272" s="773"/>
      <c r="P272" s="111"/>
      <c r="Q272" s="748"/>
      <c r="R272" s="739"/>
      <c r="S272" s="747"/>
      <c r="V272" s="1161"/>
      <c r="W272" s="1164"/>
      <c r="X272" s="487"/>
    </row>
    <row r="273" spans="1:25" ht="15.75" hidden="1" thickBot="1" x14ac:dyDescent="0.25">
      <c r="A273" s="475"/>
      <c r="B273" s="476"/>
      <c r="C273" s="477"/>
      <c r="D273" s="478"/>
      <c r="F273" s="768"/>
      <c r="G273" s="769"/>
      <c r="H273" s="770"/>
      <c r="I273" s="771"/>
      <c r="J273" s="63"/>
      <c r="K273" s="475"/>
      <c r="L273" s="284"/>
      <c r="M273" s="285"/>
      <c r="N273" s="368"/>
      <c r="O273" s="773"/>
      <c r="P273" s="479"/>
      <c r="Q273" s="479"/>
      <c r="R273" s="495"/>
      <c r="S273" s="479"/>
      <c r="W273" s="1163"/>
      <c r="X273" s="487"/>
      <c r="Y273"/>
    </row>
    <row r="274" spans="1:25" hidden="1" x14ac:dyDescent="0.2">
      <c r="A274" s="479"/>
      <c r="B274" s="479"/>
      <c r="C274" s="485"/>
      <c r="D274" s="482"/>
      <c r="F274" s="365"/>
      <c r="G274" s="365"/>
      <c r="H274" s="366"/>
      <c r="I274" s="367"/>
      <c r="J274" s="63"/>
      <c r="M274" s="486"/>
      <c r="N274" s="479"/>
      <c r="P274" s="63"/>
      <c r="Q274" s="63"/>
      <c r="R274" s="717"/>
      <c r="S274" s="479"/>
      <c r="W274" s="1163"/>
      <c r="X274" s="487"/>
      <c r="Y274"/>
    </row>
    <row r="275" spans="1:25" hidden="1" x14ac:dyDescent="0.2">
      <c r="A275"/>
      <c r="B275"/>
      <c r="C275" s="714" t="s">
        <v>115</v>
      </c>
      <c r="D275">
        <f>COUNTIF(D249:D273,"L")</f>
        <v>9</v>
      </c>
      <c r="F275"/>
      <c r="G275"/>
      <c r="H275" s="559" t="s">
        <v>115</v>
      </c>
      <c r="I275">
        <f>COUNTIF(I249:I273,"L")</f>
        <v>12</v>
      </c>
      <c r="J275" s="63"/>
      <c r="K275"/>
      <c r="L275"/>
      <c r="M275" s="559" t="s">
        <v>115</v>
      </c>
      <c r="N275">
        <f>COUNTIF(N249:N273,"L")</f>
        <v>12</v>
      </c>
      <c r="O275" s="63"/>
      <c r="P275" s="5"/>
      <c r="Q275" s="5"/>
      <c r="R275" s="714"/>
      <c r="S275" s="5"/>
      <c r="W275" s="1163"/>
      <c r="X275" s="487"/>
      <c r="Y275"/>
    </row>
    <row r="276" spans="1:25" ht="15.75" hidden="1" thickBot="1" x14ac:dyDescent="0.25">
      <c r="A276"/>
      <c r="B276"/>
      <c r="C276" s="714" t="s">
        <v>264</v>
      </c>
      <c r="D276">
        <f>COUNTIF(D249:E273,"P")</f>
        <v>10</v>
      </c>
      <c r="F276"/>
      <c r="G276"/>
      <c r="H276" s="559" t="s">
        <v>264</v>
      </c>
      <c r="I276">
        <f>COUNTIF(I249:J273,"P")</f>
        <v>11</v>
      </c>
      <c r="J276" s="63"/>
      <c r="K276"/>
      <c r="L276"/>
      <c r="M276" s="559" t="s">
        <v>264</v>
      </c>
      <c r="N276">
        <f>COUNTIF(N249:N273,"P")</f>
        <v>11</v>
      </c>
      <c r="O276" s="63"/>
      <c r="P276" s="5"/>
      <c r="Q276" s="5"/>
      <c r="R276" s="714"/>
      <c r="S276" s="5"/>
      <c r="W276" s="1163"/>
      <c r="X276" s="487"/>
      <c r="Y276"/>
    </row>
    <row r="277" spans="1:25" hidden="1" x14ac:dyDescent="0.2">
      <c r="C277" s="659"/>
      <c r="D277" s="394">
        <f>SUM(D275:D276)</f>
        <v>19</v>
      </c>
      <c r="H277" s="464"/>
      <c r="I277" s="394">
        <f>SUM(I275:I276)</f>
        <v>23</v>
      </c>
      <c r="M277" s="464"/>
      <c r="N277" s="394">
        <f>SUM(N275:N276)</f>
        <v>23</v>
      </c>
      <c r="P277" s="5"/>
      <c r="Q277" s="5"/>
      <c r="R277" s="5"/>
      <c r="S277" s="5"/>
      <c r="W277" s="1163"/>
      <c r="X277" s="487"/>
      <c r="Y277"/>
    </row>
    <row r="278" spans="1:25" hidden="1" x14ac:dyDescent="0.2">
      <c r="A278" s="125" t="s">
        <v>265</v>
      </c>
      <c r="F278" s="125" t="s">
        <v>265</v>
      </c>
      <c r="K278" s="125" t="s">
        <v>265</v>
      </c>
      <c r="P278" s="63"/>
      <c r="Q278" s="63"/>
      <c r="R278" s="63"/>
      <c r="S278" s="63"/>
      <c r="V278" s="1161"/>
      <c r="W278" s="1164"/>
      <c r="X278" s="487"/>
    </row>
    <row r="279" spans="1:25" hidden="1" x14ac:dyDescent="0.2">
      <c r="A279" s="479"/>
      <c r="B279" s="556"/>
      <c r="C279" s="680" t="s">
        <v>1196</v>
      </c>
      <c r="D279" s="63"/>
      <c r="H279" s="680" t="s">
        <v>1197</v>
      </c>
      <c r="I279" s="63"/>
      <c r="M279" s="125" t="s">
        <v>1198</v>
      </c>
      <c r="R279" s="486"/>
      <c r="S279" s="479"/>
      <c r="V279" s="1161"/>
      <c r="W279" s="1164"/>
      <c r="X279" s="487"/>
    </row>
    <row r="280" spans="1:25" hidden="1" x14ac:dyDescent="0.2">
      <c r="L280" s="487"/>
      <c r="W280" s="1163"/>
      <c r="X280" s="487"/>
      <c r="Y280"/>
    </row>
    <row r="281" spans="1:25" ht="18" hidden="1" x14ac:dyDescent="0.25">
      <c r="A281" s="688" t="s">
        <v>950</v>
      </c>
      <c r="B281" s="672"/>
      <c r="C281" s="718"/>
      <c r="D281" s="672"/>
      <c r="E281" s="672"/>
      <c r="F281" s="672"/>
      <c r="G281" s="672"/>
      <c r="H281" s="673"/>
      <c r="V281" s="1161"/>
      <c r="W281" s="1164"/>
      <c r="X281" s="487"/>
    </row>
    <row r="282" spans="1:25" ht="18" hidden="1" x14ac:dyDescent="0.25">
      <c r="A282" s="688" t="s">
        <v>1262</v>
      </c>
      <c r="B282" s="672"/>
      <c r="C282" s="718"/>
      <c r="D282" s="672"/>
      <c r="E282" s="672"/>
      <c r="F282" s="672"/>
      <c r="G282" s="672"/>
      <c r="H282" s="673"/>
      <c r="M282" s="514"/>
    </row>
    <row r="283" spans="1:25" ht="18" hidden="1" x14ac:dyDescent="0.25">
      <c r="A283" s="688" t="s">
        <v>142</v>
      </c>
      <c r="B283" s="672"/>
      <c r="C283" s="718"/>
      <c r="D283" s="672"/>
      <c r="E283" s="672"/>
      <c r="F283" s="672"/>
      <c r="G283" s="672"/>
      <c r="H283" s="673"/>
    </row>
    <row r="284" spans="1:25" ht="15.75" hidden="1" x14ac:dyDescent="0.25">
      <c r="A284" s="687"/>
      <c r="B284" s="673"/>
      <c r="C284" s="719"/>
      <c r="D284" s="673"/>
      <c r="E284" s="673"/>
      <c r="F284" s="673"/>
      <c r="G284" s="673"/>
      <c r="H284" s="673"/>
    </row>
    <row r="285" spans="1:25" hidden="1" x14ac:dyDescent="0.2">
      <c r="T285" s="63"/>
    </row>
    <row r="286" spans="1:25" ht="16.5" hidden="1" thickBot="1" x14ac:dyDescent="0.3">
      <c r="A286" s="186" t="s">
        <v>1272</v>
      </c>
      <c r="B286" s="186"/>
      <c r="C286" s="517"/>
      <c r="D286" s="186"/>
      <c r="E286" s="186"/>
      <c r="F286" s="186" t="s">
        <v>1273</v>
      </c>
      <c r="G286" s="186"/>
      <c r="H286" s="186"/>
      <c r="I286" s="186"/>
      <c r="J286" s="186"/>
      <c r="K286" s="186" t="s">
        <v>1274</v>
      </c>
      <c r="L286" s="186"/>
      <c r="M286" s="186"/>
      <c r="N286" s="186"/>
      <c r="O286" s="186"/>
      <c r="P286" s="63"/>
    </row>
    <row r="287" spans="1:25" ht="16.5" hidden="1" thickBot="1" x14ac:dyDescent="0.3">
      <c r="A287" s="187" t="s">
        <v>40</v>
      </c>
      <c r="B287" s="188" t="s">
        <v>41</v>
      </c>
      <c r="C287" s="188" t="s">
        <v>42</v>
      </c>
      <c r="D287" s="189" t="s">
        <v>43</v>
      </c>
      <c r="E287" s="186"/>
      <c r="F287" s="435" t="s">
        <v>152</v>
      </c>
      <c r="G287" s="188" t="s">
        <v>41</v>
      </c>
      <c r="H287" s="188" t="s">
        <v>42</v>
      </c>
      <c r="I287" s="189" t="s">
        <v>43</v>
      </c>
      <c r="J287" s="186"/>
      <c r="K287" s="187" t="s">
        <v>40</v>
      </c>
      <c r="L287" s="188" t="s">
        <v>41</v>
      </c>
      <c r="M287" s="188" t="s">
        <v>42</v>
      </c>
      <c r="N287" s="189" t="s">
        <v>43</v>
      </c>
      <c r="P287" s="488"/>
    </row>
    <row r="288" spans="1:25" ht="15.75" hidden="1" x14ac:dyDescent="0.25">
      <c r="A288" s="190"/>
      <c r="B288" s="191"/>
      <c r="C288" s="191"/>
      <c r="D288" s="192"/>
      <c r="E288" s="186"/>
      <c r="F288" s="500"/>
      <c r="G288" s="191"/>
      <c r="H288" s="191"/>
      <c r="I288" s="192"/>
      <c r="J288" s="63"/>
      <c r="K288" s="509"/>
      <c r="L288" s="510"/>
      <c r="M288" s="511"/>
      <c r="N288" s="512"/>
      <c r="P288" s="488"/>
    </row>
    <row r="289" spans="1:16" ht="15.75" hidden="1" x14ac:dyDescent="0.25">
      <c r="A289" s="1251">
        <v>1</v>
      </c>
      <c r="B289" s="572">
        <v>1115020031</v>
      </c>
      <c r="C289" s="565" t="s">
        <v>750</v>
      </c>
      <c r="D289" s="767" t="s">
        <v>44</v>
      </c>
      <c r="F289" s="1251">
        <v>1</v>
      </c>
      <c r="G289" s="572">
        <v>1115020042</v>
      </c>
      <c r="H289" s="604" t="s">
        <v>751</v>
      </c>
      <c r="I289" s="767" t="s">
        <v>44</v>
      </c>
      <c r="J289" s="63"/>
      <c r="K289" s="1251">
        <v>1</v>
      </c>
      <c r="L289" s="497">
        <v>1115020043</v>
      </c>
      <c r="M289" s="458" t="s">
        <v>752</v>
      </c>
      <c r="N289" s="767" t="s">
        <v>44</v>
      </c>
      <c r="P289" s="488"/>
    </row>
    <row r="290" spans="1:16" ht="15.75" hidden="1" x14ac:dyDescent="0.25">
      <c r="A290" s="1251">
        <v>2</v>
      </c>
      <c r="B290" s="497">
        <v>1115020001</v>
      </c>
      <c r="C290" s="461" t="s">
        <v>753</v>
      </c>
      <c r="D290" s="767" t="s">
        <v>44</v>
      </c>
      <c r="F290" s="1251">
        <v>2</v>
      </c>
      <c r="G290" s="513">
        <v>1115020062</v>
      </c>
      <c r="H290" s="518" t="s">
        <v>754</v>
      </c>
      <c r="I290" s="731" t="s">
        <v>44</v>
      </c>
      <c r="J290" s="63"/>
      <c r="K290" s="1251">
        <v>2</v>
      </c>
      <c r="L290" s="497">
        <v>1115020032</v>
      </c>
      <c r="M290" s="461" t="s">
        <v>755</v>
      </c>
      <c r="N290" s="767" t="s">
        <v>44</v>
      </c>
      <c r="P290" s="488"/>
    </row>
    <row r="291" spans="1:16" ht="15.75" hidden="1" x14ac:dyDescent="0.25">
      <c r="A291" s="1251">
        <v>3</v>
      </c>
      <c r="B291" s="1012">
        <v>1115020004</v>
      </c>
      <c r="C291" s="1013" t="s">
        <v>758</v>
      </c>
      <c r="D291" s="883" t="s">
        <v>45</v>
      </c>
      <c r="F291" s="1251">
        <v>3</v>
      </c>
      <c r="G291" s="572">
        <v>1115020002</v>
      </c>
      <c r="H291" s="604" t="s">
        <v>756</v>
      </c>
      <c r="I291" s="767" t="s">
        <v>44</v>
      </c>
      <c r="J291" s="63"/>
      <c r="K291" s="1251">
        <v>3</v>
      </c>
      <c r="L291" s="567">
        <v>1115020044</v>
      </c>
      <c r="M291" s="566" t="s">
        <v>757</v>
      </c>
      <c r="N291" s="767" t="s">
        <v>44</v>
      </c>
      <c r="P291" s="139"/>
    </row>
    <row r="292" spans="1:16" ht="15.75" hidden="1" x14ac:dyDescent="0.25">
      <c r="A292" s="1251">
        <v>4</v>
      </c>
      <c r="B292" s="513">
        <v>1115020045</v>
      </c>
      <c r="C292" s="614" t="s">
        <v>760</v>
      </c>
      <c r="D292" s="767" t="s">
        <v>45</v>
      </c>
      <c r="F292" s="1251">
        <v>4</v>
      </c>
      <c r="G292" s="572">
        <v>1115020005</v>
      </c>
      <c r="H292" s="604" t="s">
        <v>759</v>
      </c>
      <c r="I292" s="767" t="s">
        <v>45</v>
      </c>
      <c r="J292" s="63"/>
      <c r="K292" s="1251">
        <v>4</v>
      </c>
      <c r="L292" s="567">
        <v>1115020006</v>
      </c>
      <c r="M292" s="603" t="s">
        <v>762</v>
      </c>
      <c r="N292" s="767" t="s">
        <v>45</v>
      </c>
      <c r="P292" s="488"/>
    </row>
    <row r="293" spans="1:16" ht="15.75" hidden="1" x14ac:dyDescent="0.25">
      <c r="A293" s="1251">
        <v>5</v>
      </c>
      <c r="B293" s="623">
        <v>1115020007</v>
      </c>
      <c r="C293" s="622" t="s">
        <v>763</v>
      </c>
      <c r="D293" s="767" t="s">
        <v>45</v>
      </c>
      <c r="F293" s="1251">
        <v>5</v>
      </c>
      <c r="G293" s="623">
        <v>1115020034</v>
      </c>
      <c r="H293" s="616" t="s">
        <v>761</v>
      </c>
      <c r="I293" s="731" t="s">
        <v>44</v>
      </c>
      <c r="J293" s="63"/>
      <c r="K293" s="1251">
        <v>5</v>
      </c>
      <c r="L293" s="497">
        <v>1115020009</v>
      </c>
      <c r="M293" s="458" t="s">
        <v>765</v>
      </c>
      <c r="N293" s="767" t="s">
        <v>44</v>
      </c>
      <c r="P293" s="488"/>
    </row>
    <row r="294" spans="1:16" ht="15.75" hidden="1" x14ac:dyDescent="0.25">
      <c r="A294" s="1251">
        <v>6</v>
      </c>
      <c r="B294" s="623">
        <v>1115020010</v>
      </c>
      <c r="C294" s="616" t="s">
        <v>766</v>
      </c>
      <c r="D294" s="767" t="s">
        <v>45</v>
      </c>
      <c r="F294" s="1251">
        <v>6</v>
      </c>
      <c r="G294" s="567">
        <v>1115020008</v>
      </c>
      <c r="H294" s="603" t="s">
        <v>764</v>
      </c>
      <c r="I294" s="767" t="s">
        <v>45</v>
      </c>
      <c r="J294" s="63"/>
      <c r="K294" s="1251">
        <v>6</v>
      </c>
      <c r="L294" s="567">
        <v>1115020048</v>
      </c>
      <c r="M294" s="603" t="s">
        <v>769</v>
      </c>
      <c r="N294" s="767" t="s">
        <v>44</v>
      </c>
      <c r="P294" s="488"/>
    </row>
    <row r="295" spans="1:16" ht="15.75" hidden="1" x14ac:dyDescent="0.25">
      <c r="A295" s="1251">
        <v>7</v>
      </c>
      <c r="B295" s="1012">
        <v>1115020061</v>
      </c>
      <c r="C295" s="627" t="s">
        <v>768</v>
      </c>
      <c r="D295" s="767" t="s">
        <v>45</v>
      </c>
      <c r="F295" s="1251">
        <v>7</v>
      </c>
      <c r="G295" s="567">
        <v>1115020046</v>
      </c>
      <c r="H295" s="603" t="s">
        <v>767</v>
      </c>
      <c r="I295" s="767" t="s">
        <v>45</v>
      </c>
      <c r="J295" s="63"/>
      <c r="K295" s="1251">
        <v>7</v>
      </c>
      <c r="L295" s="497">
        <v>1115020012</v>
      </c>
      <c r="M295" s="458" t="s">
        <v>772</v>
      </c>
      <c r="N295" s="767" t="s">
        <v>44</v>
      </c>
      <c r="P295" s="488"/>
    </row>
    <row r="296" spans="1:16" ht="15.75" hidden="1" x14ac:dyDescent="0.25">
      <c r="A296" s="1251">
        <v>8</v>
      </c>
      <c r="B296" s="513">
        <v>1115020049</v>
      </c>
      <c r="C296" s="518" t="s">
        <v>770</v>
      </c>
      <c r="D296" s="767" t="s">
        <v>45</v>
      </c>
      <c r="F296" s="1251">
        <v>8</v>
      </c>
      <c r="G296" s="497">
        <v>1115020011</v>
      </c>
      <c r="H296" s="461" t="s">
        <v>771</v>
      </c>
      <c r="I296" s="767" t="s">
        <v>44</v>
      </c>
      <c r="J296" s="63"/>
      <c r="K296" s="1251">
        <v>8</v>
      </c>
      <c r="L296" s="513">
        <v>1115020063</v>
      </c>
      <c r="M296" s="614" t="s">
        <v>775</v>
      </c>
      <c r="N296" s="731" t="s">
        <v>45</v>
      </c>
      <c r="P296" s="488"/>
    </row>
    <row r="297" spans="1:16" ht="15.75" hidden="1" x14ac:dyDescent="0.25">
      <c r="A297" s="1251">
        <v>9</v>
      </c>
      <c r="B297" s="623">
        <v>1115020013</v>
      </c>
      <c r="C297" s="622" t="s">
        <v>773</v>
      </c>
      <c r="D297" s="767" t="s">
        <v>45</v>
      </c>
      <c r="F297" s="1251">
        <v>9</v>
      </c>
      <c r="G297" s="567">
        <v>1115020014</v>
      </c>
      <c r="H297" s="566" t="s">
        <v>774</v>
      </c>
      <c r="I297" s="767" t="s">
        <v>45</v>
      </c>
      <c r="J297" s="63"/>
      <c r="K297" s="1251">
        <v>9</v>
      </c>
      <c r="L297" s="497">
        <v>1115020015</v>
      </c>
      <c r="M297" s="458" t="s">
        <v>778</v>
      </c>
      <c r="N297" s="767" t="s">
        <v>45</v>
      </c>
      <c r="P297" s="488"/>
    </row>
    <row r="298" spans="1:16" ht="15.75" hidden="1" x14ac:dyDescent="0.25">
      <c r="A298" s="1251">
        <v>10</v>
      </c>
      <c r="B298" s="513">
        <v>1115020064</v>
      </c>
      <c r="C298" s="518" t="s">
        <v>776</v>
      </c>
      <c r="D298" s="767" t="s">
        <v>44</v>
      </c>
      <c r="F298" s="1251">
        <v>10</v>
      </c>
      <c r="G298" s="567">
        <v>1115020050</v>
      </c>
      <c r="H298" s="566" t="s">
        <v>777</v>
      </c>
      <c r="I298" s="767" t="s">
        <v>45</v>
      </c>
      <c r="J298" s="63"/>
      <c r="K298" s="1251">
        <v>10</v>
      </c>
      <c r="L298" s="567">
        <v>1115020066</v>
      </c>
      <c r="M298" s="603" t="s">
        <v>781</v>
      </c>
      <c r="N298" s="767" t="s">
        <v>44</v>
      </c>
      <c r="P298" s="488"/>
    </row>
    <row r="299" spans="1:16" ht="15.75" hidden="1" x14ac:dyDescent="0.25">
      <c r="A299" s="1251">
        <v>11</v>
      </c>
      <c r="B299" s="623">
        <v>1115020016</v>
      </c>
      <c r="C299" s="616" t="s">
        <v>779</v>
      </c>
      <c r="D299" s="767" t="s">
        <v>44</v>
      </c>
      <c r="F299" s="1251">
        <v>11</v>
      </c>
      <c r="G299" s="497">
        <v>1115020065</v>
      </c>
      <c r="H299" s="461" t="s">
        <v>780</v>
      </c>
      <c r="I299" s="767" t="s">
        <v>44</v>
      </c>
      <c r="J299" s="63"/>
      <c r="K299" s="1251">
        <v>11</v>
      </c>
      <c r="L299" s="497">
        <v>1115020018</v>
      </c>
      <c r="M299" s="458" t="s">
        <v>784</v>
      </c>
      <c r="N299" s="767" t="s">
        <v>45</v>
      </c>
      <c r="P299" s="488"/>
    </row>
    <row r="300" spans="1:16" ht="15.75" hidden="1" x14ac:dyDescent="0.25">
      <c r="A300" s="1251">
        <v>12</v>
      </c>
      <c r="B300" s="623">
        <v>1115020067</v>
      </c>
      <c r="C300" s="622" t="s">
        <v>782</v>
      </c>
      <c r="D300" s="767" t="s">
        <v>44</v>
      </c>
      <c r="F300" s="1251">
        <v>12</v>
      </c>
      <c r="G300" s="497">
        <v>1115020017</v>
      </c>
      <c r="H300" s="461" t="s">
        <v>783</v>
      </c>
      <c r="I300" s="767" t="s">
        <v>45</v>
      </c>
      <c r="J300" s="63"/>
      <c r="K300" s="1251">
        <v>12</v>
      </c>
      <c r="L300" s="497">
        <v>1115020051</v>
      </c>
      <c r="M300" s="458" t="s">
        <v>787</v>
      </c>
      <c r="N300" s="767" t="s">
        <v>44</v>
      </c>
      <c r="P300" s="488"/>
    </row>
    <row r="301" spans="1:16" ht="15.75" hidden="1" x14ac:dyDescent="0.2">
      <c r="A301" s="1251">
        <v>13</v>
      </c>
      <c r="B301" s="1012">
        <v>1115020019</v>
      </c>
      <c r="C301" s="1013" t="s">
        <v>785</v>
      </c>
      <c r="D301" s="767" t="s">
        <v>45</v>
      </c>
      <c r="F301" s="1251">
        <v>13</v>
      </c>
      <c r="G301" s="572">
        <v>1115020020</v>
      </c>
      <c r="H301" s="604" t="s">
        <v>786</v>
      </c>
      <c r="I301" s="767" t="s">
        <v>45</v>
      </c>
      <c r="J301" s="63"/>
      <c r="K301" s="1251">
        <v>13</v>
      </c>
      <c r="L301" s="513">
        <v>1115020021</v>
      </c>
      <c r="M301" s="518" t="s">
        <v>789</v>
      </c>
      <c r="N301" s="731" t="s">
        <v>44</v>
      </c>
      <c r="P301" s="488"/>
    </row>
    <row r="302" spans="1:16" ht="15.75" hidden="1" x14ac:dyDescent="0.25">
      <c r="A302" s="1251">
        <v>14</v>
      </c>
      <c r="B302" s="1012">
        <v>1115020022</v>
      </c>
      <c r="C302" s="1013" t="s">
        <v>788</v>
      </c>
      <c r="D302" s="731" t="s">
        <v>44</v>
      </c>
      <c r="F302" s="1251">
        <v>14</v>
      </c>
      <c r="G302" s="572">
        <v>1115020036</v>
      </c>
      <c r="H302" s="565" t="s">
        <v>791</v>
      </c>
      <c r="I302" s="767" t="s">
        <v>44</v>
      </c>
      <c r="J302" s="63"/>
      <c r="K302" s="1251">
        <v>14</v>
      </c>
      <c r="L302" s="567">
        <v>1115020037</v>
      </c>
      <c r="M302" s="603" t="s">
        <v>792</v>
      </c>
      <c r="N302" s="731" t="s">
        <v>44</v>
      </c>
      <c r="P302" s="488"/>
    </row>
    <row r="303" spans="1:16" ht="15.75" hidden="1" x14ac:dyDescent="0.25">
      <c r="A303" s="1251">
        <v>15</v>
      </c>
      <c r="B303" s="623">
        <v>1115020052</v>
      </c>
      <c r="C303" s="622" t="s">
        <v>790</v>
      </c>
      <c r="D303" s="767" t="s">
        <v>44</v>
      </c>
      <c r="F303" s="1251">
        <v>15</v>
      </c>
      <c r="G303" s="572">
        <v>1115020023</v>
      </c>
      <c r="H303" s="565" t="s">
        <v>795</v>
      </c>
      <c r="I303" s="767" t="s">
        <v>44</v>
      </c>
      <c r="J303" s="63"/>
      <c r="K303" s="1251">
        <v>15</v>
      </c>
      <c r="L303" s="497">
        <v>1115020024</v>
      </c>
      <c r="M303" s="458" t="s">
        <v>794</v>
      </c>
      <c r="N303" s="731" t="s">
        <v>45</v>
      </c>
      <c r="P303" s="488"/>
    </row>
    <row r="304" spans="1:16" ht="15.75" hidden="1" x14ac:dyDescent="0.2">
      <c r="A304" s="1251">
        <v>16</v>
      </c>
      <c r="B304" s="513">
        <v>1115020038</v>
      </c>
      <c r="C304" s="518" t="s">
        <v>793</v>
      </c>
      <c r="D304" s="767" t="s">
        <v>45</v>
      </c>
      <c r="F304" s="1251">
        <v>16</v>
      </c>
      <c r="G304" s="567">
        <v>1115020054</v>
      </c>
      <c r="H304" s="603" t="s">
        <v>800</v>
      </c>
      <c r="I304" s="767" t="s">
        <v>44</v>
      </c>
      <c r="J304" s="63"/>
      <c r="K304" s="1251">
        <v>16</v>
      </c>
      <c r="L304" s="567">
        <v>1115020071</v>
      </c>
      <c r="M304" s="603" t="s">
        <v>796</v>
      </c>
      <c r="N304" s="731" t="s">
        <v>45</v>
      </c>
      <c r="P304" s="488"/>
    </row>
    <row r="305" spans="1:16" ht="15.75" hidden="1" x14ac:dyDescent="0.25">
      <c r="A305" s="1251">
        <v>17</v>
      </c>
      <c r="B305" s="1012">
        <v>1115020025</v>
      </c>
      <c r="C305" s="627" t="s">
        <v>797</v>
      </c>
      <c r="D305" s="767" t="s">
        <v>44</v>
      </c>
      <c r="F305" s="1251">
        <v>17</v>
      </c>
      <c r="G305" s="567">
        <v>1115020026</v>
      </c>
      <c r="H305" s="566" t="s">
        <v>802</v>
      </c>
      <c r="I305" s="767" t="s">
        <v>45</v>
      </c>
      <c r="J305" s="63"/>
      <c r="K305" s="1251">
        <v>17</v>
      </c>
      <c r="L305" s="497">
        <v>1115020027</v>
      </c>
      <c r="M305" s="458" t="s">
        <v>798</v>
      </c>
      <c r="N305" s="731" t="s">
        <v>45</v>
      </c>
      <c r="P305" s="488"/>
    </row>
    <row r="306" spans="1:16" ht="15.75" hidden="1" x14ac:dyDescent="0.25">
      <c r="A306" s="1251">
        <v>18</v>
      </c>
      <c r="B306" s="623">
        <v>1115020055</v>
      </c>
      <c r="C306" s="616" t="s">
        <v>799</v>
      </c>
      <c r="D306" s="731" t="s">
        <v>44</v>
      </c>
      <c r="F306" s="1251">
        <v>18</v>
      </c>
      <c r="G306" s="567">
        <v>1115020039</v>
      </c>
      <c r="H306" s="603" t="s">
        <v>804</v>
      </c>
      <c r="I306" s="767" t="s">
        <v>45</v>
      </c>
      <c r="J306" s="63"/>
      <c r="K306" s="1251">
        <v>18</v>
      </c>
      <c r="L306" s="497">
        <v>1115020072</v>
      </c>
      <c r="M306" s="458" t="s">
        <v>801</v>
      </c>
      <c r="N306" s="731" t="s">
        <v>45</v>
      </c>
      <c r="P306" s="63"/>
    </row>
    <row r="307" spans="1:16" ht="15.75" hidden="1" x14ac:dyDescent="0.25">
      <c r="A307" s="1251">
        <v>19</v>
      </c>
      <c r="B307" s="623">
        <v>1115020041</v>
      </c>
      <c r="C307" s="616" t="s">
        <v>806</v>
      </c>
      <c r="D307" s="767" t="s">
        <v>45</v>
      </c>
      <c r="F307" s="1251">
        <v>19</v>
      </c>
      <c r="G307" s="572">
        <v>1115020074</v>
      </c>
      <c r="H307" s="561" t="s">
        <v>898</v>
      </c>
      <c r="I307" s="745" t="s">
        <v>45</v>
      </c>
      <c r="J307" s="63"/>
      <c r="K307" s="1251">
        <v>19</v>
      </c>
      <c r="L307" s="567">
        <v>1115020040</v>
      </c>
      <c r="M307" s="566" t="s">
        <v>803</v>
      </c>
      <c r="N307" s="731" t="s">
        <v>44</v>
      </c>
      <c r="P307" s="63"/>
    </row>
    <row r="308" spans="1:16" ht="15.75" hidden="1" x14ac:dyDescent="0.25">
      <c r="A308" s="1251">
        <v>20</v>
      </c>
      <c r="B308" s="623">
        <v>1115020058</v>
      </c>
      <c r="C308" s="616" t="s">
        <v>807</v>
      </c>
      <c r="D308" s="767" t="s">
        <v>44</v>
      </c>
      <c r="F308" s="1251">
        <v>20</v>
      </c>
      <c r="G308" s="567">
        <v>1115020029</v>
      </c>
      <c r="H308" s="566" t="s">
        <v>808</v>
      </c>
      <c r="I308" s="745" t="s">
        <v>44</v>
      </c>
      <c r="J308" s="63"/>
      <c r="K308" s="1251">
        <v>20</v>
      </c>
      <c r="L308" s="497">
        <v>1115020057</v>
      </c>
      <c r="M308" s="458" t="s">
        <v>805</v>
      </c>
      <c r="N308" s="731" t="s">
        <v>45</v>
      </c>
      <c r="P308" s="63"/>
    </row>
    <row r="309" spans="1:16" ht="15.75" hidden="1" x14ac:dyDescent="0.25">
      <c r="A309" s="1251"/>
      <c r="B309" s="623"/>
      <c r="C309" s="616"/>
      <c r="D309" s="767"/>
      <c r="F309" s="1251">
        <v>21</v>
      </c>
      <c r="G309" s="567"/>
      <c r="H309" s="603"/>
      <c r="I309" s="767"/>
      <c r="J309" s="63"/>
      <c r="K309" s="1251">
        <v>21</v>
      </c>
      <c r="L309" s="623">
        <v>1115020073</v>
      </c>
      <c r="M309" s="622" t="s">
        <v>930</v>
      </c>
      <c r="N309" s="731" t="s">
        <v>44</v>
      </c>
      <c r="P309" s="63"/>
    </row>
    <row r="310" spans="1:16" ht="15.75" hidden="1" x14ac:dyDescent="0.25">
      <c r="A310" s="1251"/>
      <c r="B310" s="497"/>
      <c r="C310" s="461"/>
      <c r="D310" s="745"/>
      <c r="F310" s="1251">
        <v>22</v>
      </c>
      <c r="G310" s="572"/>
      <c r="H310" s="561"/>
      <c r="I310" s="745"/>
      <c r="J310" s="63"/>
      <c r="K310" s="1251">
        <v>22</v>
      </c>
      <c r="L310" s="568">
        <v>1115020030</v>
      </c>
      <c r="M310" s="569" t="s">
        <v>809</v>
      </c>
      <c r="N310" s="746" t="s">
        <v>45</v>
      </c>
      <c r="P310" s="63"/>
    </row>
    <row r="311" spans="1:16" ht="15.75" hidden="1" x14ac:dyDescent="0.25">
      <c r="A311" s="1251"/>
      <c r="B311" s="567"/>
      <c r="C311" s="563"/>
      <c r="D311" s="745"/>
      <c r="F311" s="1251">
        <v>23</v>
      </c>
      <c r="G311" s="567"/>
      <c r="H311" s="566"/>
      <c r="I311" s="745"/>
      <c r="J311" s="63"/>
      <c r="K311" s="1251"/>
      <c r="L311" s="568"/>
      <c r="M311" s="569"/>
      <c r="N311" s="746"/>
      <c r="P311" s="63"/>
    </row>
    <row r="312" spans="1:16" ht="15.75" hidden="1" x14ac:dyDescent="0.25">
      <c r="A312" s="1251"/>
      <c r="B312" s="567"/>
      <c r="C312" s="563"/>
      <c r="D312" s="745"/>
      <c r="F312" s="1251"/>
      <c r="G312" s="572"/>
      <c r="H312" s="561"/>
      <c r="I312" s="745"/>
      <c r="J312" s="63"/>
      <c r="K312" s="1251"/>
      <c r="L312" s="568"/>
      <c r="M312" s="569"/>
      <c r="N312" s="745"/>
      <c r="P312" s="63"/>
    </row>
    <row r="313" spans="1:16" ht="15.75" hidden="1" thickBot="1" x14ac:dyDescent="0.25">
      <c r="A313" s="475"/>
      <c r="B313" s="476"/>
      <c r="C313" s="477"/>
      <c r="D313" s="478"/>
      <c r="F313" s="768"/>
      <c r="G313" s="769"/>
      <c r="H313" s="770"/>
      <c r="I313" s="771"/>
      <c r="J313" s="63"/>
      <c r="K313" s="475"/>
      <c r="L313" s="284"/>
      <c r="M313" s="285"/>
      <c r="N313" s="368"/>
      <c r="P313" s="63"/>
    </row>
    <row r="314" spans="1:16" hidden="1" x14ac:dyDescent="0.2">
      <c r="A314" s="479"/>
      <c r="B314" s="479"/>
      <c r="C314" s="485"/>
      <c r="D314" s="482"/>
      <c r="F314" s="479"/>
      <c r="G314" s="479"/>
      <c r="H314" s="485"/>
      <c r="I314" s="482"/>
      <c r="K314" s="479"/>
      <c r="L314" s="747"/>
      <c r="M314" s="778"/>
      <c r="N314" s="558"/>
      <c r="O314" s="63"/>
      <c r="P314" s="63"/>
    </row>
    <row r="315" spans="1:16" hidden="1" x14ac:dyDescent="0.2">
      <c r="A315"/>
      <c r="B315"/>
      <c r="C315" s="714" t="s">
        <v>115</v>
      </c>
      <c r="D315">
        <f>COUNTIF(D289:D313,"L")</f>
        <v>10</v>
      </c>
      <c r="F315"/>
      <c r="G315"/>
      <c r="H315" s="559" t="s">
        <v>115</v>
      </c>
      <c r="I315">
        <f>COUNTIF(I289:I313,"L")</f>
        <v>10</v>
      </c>
      <c r="K315" s="479"/>
      <c r="L315" s="779"/>
      <c r="M315" s="559" t="s">
        <v>115</v>
      </c>
      <c r="N315">
        <f>COUNTIF(N289:N313,"L")</f>
        <v>12</v>
      </c>
      <c r="O315" s="63"/>
      <c r="P315" s="63"/>
    </row>
    <row r="316" spans="1:16" ht="15.75" hidden="1" thickBot="1" x14ac:dyDescent="0.25">
      <c r="A316"/>
      <c r="B316"/>
      <c r="C316" s="714" t="s">
        <v>264</v>
      </c>
      <c r="D316">
        <f>COUNTIF(D289:D313,"P")</f>
        <v>10</v>
      </c>
      <c r="F316"/>
      <c r="G316"/>
      <c r="H316" s="559" t="s">
        <v>264</v>
      </c>
      <c r="I316">
        <f>COUNTIF(I289:I313,"P")</f>
        <v>10</v>
      </c>
      <c r="M316" s="559" t="s">
        <v>264</v>
      </c>
      <c r="N316">
        <f>COUNTIF(N289:N313,"P")</f>
        <v>10</v>
      </c>
      <c r="P316" s="63"/>
    </row>
    <row r="317" spans="1:16" hidden="1" x14ac:dyDescent="0.2">
      <c r="C317" s="659"/>
      <c r="D317" s="394">
        <f>SUM(D315:D316)</f>
        <v>20</v>
      </c>
      <c r="H317" s="464"/>
      <c r="I317" s="394">
        <f>SUM(I315:I316)</f>
        <v>20</v>
      </c>
      <c r="J317" s="63"/>
      <c r="K317"/>
      <c r="L317"/>
      <c r="M317" s="464"/>
      <c r="N317" s="394">
        <f>SUM(N315:N316)</f>
        <v>22</v>
      </c>
      <c r="O317" s="63"/>
    </row>
    <row r="318" spans="1:16" hidden="1" x14ac:dyDescent="0.2">
      <c r="A318" s="125" t="s">
        <v>265</v>
      </c>
      <c r="F318" s="125" t="s">
        <v>265</v>
      </c>
      <c r="J318" s="63"/>
      <c r="K318" s="125" t="s">
        <v>265</v>
      </c>
    </row>
    <row r="319" spans="1:16" hidden="1" x14ac:dyDescent="0.2">
      <c r="C319" s="63" t="s">
        <v>1654</v>
      </c>
      <c r="H319" s="486" t="s">
        <v>1205</v>
      </c>
      <c r="M319" s="125" t="s">
        <v>1206</v>
      </c>
    </row>
    <row r="320" spans="1:16" hidden="1" x14ac:dyDescent="0.2"/>
    <row r="321" spans="1:19" ht="18" hidden="1" x14ac:dyDescent="0.25">
      <c r="A321" s="922" t="s">
        <v>950</v>
      </c>
      <c r="B321" s="923"/>
      <c r="C321" s="924"/>
      <c r="D321" s="923"/>
      <c r="E321" s="923"/>
      <c r="F321" s="923"/>
      <c r="G321" s="923"/>
      <c r="H321" s="925"/>
      <c r="I321" s="845"/>
      <c r="J321" s="845"/>
      <c r="K321" s="845"/>
      <c r="L321" s="845"/>
      <c r="M321" s="845"/>
      <c r="N321" s="845"/>
      <c r="O321" s="845"/>
      <c r="P321" s="845"/>
      <c r="Q321" s="845"/>
      <c r="R321" s="845"/>
      <c r="S321" s="845"/>
    </row>
    <row r="322" spans="1:19" ht="18" hidden="1" x14ac:dyDescent="0.25">
      <c r="A322" s="922" t="s">
        <v>1257</v>
      </c>
      <c r="B322" s="923"/>
      <c r="C322" s="924"/>
      <c r="D322" s="923"/>
      <c r="E322" s="923"/>
      <c r="F322" s="923"/>
      <c r="G322" s="923"/>
      <c r="H322" s="925"/>
      <c r="I322" s="845"/>
      <c r="J322" s="845"/>
      <c r="K322" s="845"/>
      <c r="L322" s="845"/>
      <c r="M322" s="845"/>
      <c r="N322" s="845"/>
      <c r="O322" s="845"/>
      <c r="P322" s="845"/>
      <c r="Q322" s="845"/>
      <c r="R322" s="845"/>
      <c r="S322" s="845"/>
    </row>
    <row r="323" spans="1:19" ht="18" hidden="1" x14ac:dyDescent="0.25">
      <c r="A323" s="922" t="s">
        <v>142</v>
      </c>
      <c r="B323" s="923"/>
      <c r="C323" s="924"/>
      <c r="D323" s="923"/>
      <c r="E323" s="923"/>
      <c r="F323" s="923"/>
      <c r="G323" s="923"/>
      <c r="H323" s="925"/>
      <c r="I323" s="845"/>
      <c r="J323" s="845"/>
      <c r="K323" s="845"/>
      <c r="L323" s="845"/>
      <c r="M323" s="845"/>
      <c r="N323" s="845"/>
      <c r="O323" s="845"/>
      <c r="P323" s="845"/>
      <c r="Q323" s="845"/>
      <c r="R323" s="845"/>
      <c r="S323" s="845"/>
    </row>
    <row r="324" spans="1:19" hidden="1" x14ac:dyDescent="0.2">
      <c r="A324" s="845"/>
      <c r="B324" s="845"/>
      <c r="C324" s="846"/>
      <c r="D324" s="845"/>
      <c r="E324" s="845"/>
      <c r="F324" s="845"/>
      <c r="G324" s="845"/>
      <c r="H324" s="845"/>
      <c r="I324" s="845"/>
      <c r="J324" s="845"/>
      <c r="K324" s="845"/>
      <c r="L324" s="845"/>
      <c r="M324" s="845"/>
      <c r="N324" s="845"/>
      <c r="O324" s="845"/>
      <c r="P324" s="845"/>
      <c r="Q324" s="845"/>
      <c r="R324" s="845"/>
      <c r="S324" s="845"/>
    </row>
    <row r="325" spans="1:19" ht="16.5" hidden="1" thickBot="1" x14ac:dyDescent="0.3">
      <c r="A325" s="847" t="s">
        <v>1258</v>
      </c>
      <c r="B325" s="847"/>
      <c r="C325" s="848"/>
      <c r="D325" s="847"/>
      <c r="E325" s="847"/>
      <c r="F325" s="847" t="s">
        <v>1259</v>
      </c>
      <c r="G325" s="847"/>
      <c r="H325" s="847"/>
      <c r="I325" s="847"/>
      <c r="J325" s="847"/>
      <c r="K325" s="847" t="s">
        <v>1260</v>
      </c>
      <c r="L325" s="847"/>
      <c r="M325" s="847"/>
      <c r="N325" s="847"/>
      <c r="O325" s="847"/>
      <c r="P325" s="847" t="s">
        <v>1261</v>
      </c>
      <c r="Q325" s="847"/>
      <c r="R325" s="847"/>
      <c r="S325" s="847"/>
    </row>
    <row r="326" spans="1:19" ht="16.5" hidden="1" thickBot="1" x14ac:dyDescent="0.3">
      <c r="A326" s="849" t="s">
        <v>40</v>
      </c>
      <c r="B326" s="850" t="s">
        <v>41</v>
      </c>
      <c r="C326" s="850" t="s">
        <v>42</v>
      </c>
      <c r="D326" s="851" t="s">
        <v>43</v>
      </c>
      <c r="E326" s="847"/>
      <c r="F326" s="852" t="s">
        <v>152</v>
      </c>
      <c r="G326" s="850" t="s">
        <v>41</v>
      </c>
      <c r="H326" s="850" t="s">
        <v>42</v>
      </c>
      <c r="I326" s="851" t="s">
        <v>43</v>
      </c>
      <c r="J326" s="847"/>
      <c r="K326" s="849" t="s">
        <v>40</v>
      </c>
      <c r="L326" s="850" t="s">
        <v>41</v>
      </c>
      <c r="M326" s="850" t="s">
        <v>42</v>
      </c>
      <c r="N326" s="851" t="s">
        <v>43</v>
      </c>
      <c r="O326" s="848"/>
      <c r="P326" s="926" t="s">
        <v>152</v>
      </c>
      <c r="Q326" s="927" t="s">
        <v>41</v>
      </c>
      <c r="R326" s="850" t="s">
        <v>42</v>
      </c>
      <c r="S326" s="851" t="s">
        <v>43</v>
      </c>
    </row>
    <row r="327" spans="1:19" ht="15.75" hidden="1" x14ac:dyDescent="0.25">
      <c r="A327" s="853"/>
      <c r="B327" s="854"/>
      <c r="C327" s="854"/>
      <c r="D327" s="855"/>
      <c r="E327" s="847"/>
      <c r="F327" s="856"/>
      <c r="G327" s="885"/>
      <c r="H327" s="885"/>
      <c r="I327" s="886"/>
      <c r="J327" s="847"/>
      <c r="K327" s="853"/>
      <c r="L327" s="885"/>
      <c r="M327" s="885"/>
      <c r="N327" s="886"/>
      <c r="O327" s="848"/>
      <c r="P327" s="928"/>
      <c r="Q327" s="885"/>
      <c r="R327" s="885"/>
      <c r="S327" s="886"/>
    </row>
    <row r="328" spans="1:19" ht="15.75" hidden="1" x14ac:dyDescent="0.25">
      <c r="A328" s="857">
        <v>1</v>
      </c>
      <c r="B328" s="932">
        <v>1114020001</v>
      </c>
      <c r="C328" s="1115" t="s">
        <v>398</v>
      </c>
      <c r="D328" s="781" t="s">
        <v>44</v>
      </c>
      <c r="E328" s="845"/>
      <c r="F328" s="856">
        <v>1</v>
      </c>
      <c r="G328" s="932">
        <v>1114020002</v>
      </c>
      <c r="H328" s="1115" t="s">
        <v>399</v>
      </c>
      <c r="I328" s="781" t="s">
        <v>45</v>
      </c>
      <c r="J328" s="845"/>
      <c r="K328" s="857">
        <v>1</v>
      </c>
      <c r="L328" s="877">
        <v>3114120049</v>
      </c>
      <c r="M328" s="1116" t="s">
        <v>477</v>
      </c>
      <c r="N328" s="781" t="s">
        <v>44</v>
      </c>
      <c r="O328" s="845"/>
      <c r="P328" s="856">
        <v>1</v>
      </c>
      <c r="Q328" s="860">
        <v>3114120001</v>
      </c>
      <c r="R328" s="1117" t="s">
        <v>478</v>
      </c>
      <c r="S328" s="1118" t="s">
        <v>45</v>
      </c>
    </row>
    <row r="329" spans="1:19" ht="15.75" hidden="1" x14ac:dyDescent="0.25">
      <c r="A329" s="858">
        <v>2</v>
      </c>
      <c r="B329" s="932">
        <v>1114020015</v>
      </c>
      <c r="C329" s="1115" t="s">
        <v>402</v>
      </c>
      <c r="D329" s="781" t="s">
        <v>44</v>
      </c>
      <c r="E329" s="845"/>
      <c r="F329" s="856">
        <v>2</v>
      </c>
      <c r="G329" s="1119">
        <v>1114020016</v>
      </c>
      <c r="H329" s="1120" t="s">
        <v>403</v>
      </c>
      <c r="I329" s="781" t="s">
        <v>44</v>
      </c>
      <c r="J329" s="845"/>
      <c r="K329" s="879">
        <v>2</v>
      </c>
      <c r="L329" s="860">
        <v>3114120050</v>
      </c>
      <c r="M329" s="1121" t="s">
        <v>481</v>
      </c>
      <c r="N329" s="781" t="s">
        <v>44</v>
      </c>
      <c r="O329" s="845"/>
      <c r="P329" s="856">
        <v>2</v>
      </c>
      <c r="Q329" s="860">
        <v>3114120003</v>
      </c>
      <c r="R329" s="1117" t="s">
        <v>488</v>
      </c>
      <c r="S329" s="1118" t="s">
        <v>45</v>
      </c>
    </row>
    <row r="330" spans="1:19" ht="15.75" hidden="1" x14ac:dyDescent="0.25">
      <c r="A330" s="858">
        <v>3</v>
      </c>
      <c r="B330" s="1122">
        <v>1114020003</v>
      </c>
      <c r="C330" s="901" t="s">
        <v>409</v>
      </c>
      <c r="D330" s="781" t="s">
        <v>45</v>
      </c>
      <c r="E330" s="845"/>
      <c r="F330" s="856">
        <v>3</v>
      </c>
      <c r="G330" s="1119">
        <v>1114020004</v>
      </c>
      <c r="H330" s="891" t="s">
        <v>406</v>
      </c>
      <c r="I330" s="781" t="s">
        <v>44</v>
      </c>
      <c r="J330" s="845"/>
      <c r="K330" s="858">
        <v>3</v>
      </c>
      <c r="L330" s="877">
        <v>3114120028</v>
      </c>
      <c r="M330" s="1116" t="s">
        <v>484</v>
      </c>
      <c r="N330" s="781" t="s">
        <v>44</v>
      </c>
      <c r="O330" s="845"/>
      <c r="P330" s="856">
        <v>3</v>
      </c>
      <c r="Q330" s="877">
        <v>3114120031</v>
      </c>
      <c r="R330" s="1123" t="s">
        <v>492</v>
      </c>
      <c r="S330" s="1118" t="s">
        <v>45</v>
      </c>
    </row>
    <row r="331" spans="1:19" ht="15.75" hidden="1" x14ac:dyDescent="0.25">
      <c r="A331" s="858">
        <v>4</v>
      </c>
      <c r="B331" s="932">
        <v>1114020006</v>
      </c>
      <c r="C331" s="904" t="s">
        <v>412</v>
      </c>
      <c r="D331" s="781" t="s">
        <v>44</v>
      </c>
      <c r="E331" s="845"/>
      <c r="F331" s="856">
        <v>4</v>
      </c>
      <c r="G331" s="1124">
        <v>1114020005</v>
      </c>
      <c r="H331" s="1125" t="s">
        <v>410</v>
      </c>
      <c r="I331" s="781" t="s">
        <v>45</v>
      </c>
      <c r="J331" s="845"/>
      <c r="K331" s="858">
        <v>4</v>
      </c>
      <c r="L331" s="860">
        <v>3114120030</v>
      </c>
      <c r="M331" s="1121" t="s">
        <v>487</v>
      </c>
      <c r="N331" s="781" t="s">
        <v>44</v>
      </c>
      <c r="O331" s="845"/>
      <c r="P331" s="856">
        <v>4</v>
      </c>
      <c r="Q331" s="860">
        <v>3114120006</v>
      </c>
      <c r="R331" s="1117" t="s">
        <v>495</v>
      </c>
      <c r="S331" s="1118" t="s">
        <v>45</v>
      </c>
    </row>
    <row r="332" spans="1:19" ht="15.75" hidden="1" x14ac:dyDescent="0.25">
      <c r="A332" s="858">
        <v>5</v>
      </c>
      <c r="B332" s="1119">
        <v>1114020019</v>
      </c>
      <c r="C332" s="1120" t="s">
        <v>414</v>
      </c>
      <c r="D332" s="781" t="s">
        <v>44</v>
      </c>
      <c r="E332" s="845"/>
      <c r="F332" s="856">
        <v>5</v>
      </c>
      <c r="G332" s="1122">
        <v>1114020031</v>
      </c>
      <c r="H332" s="1126" t="s">
        <v>415</v>
      </c>
      <c r="I332" s="781" t="s">
        <v>45</v>
      </c>
      <c r="J332" s="845"/>
      <c r="K332" s="857">
        <v>5</v>
      </c>
      <c r="L332" s="877">
        <v>3114120004</v>
      </c>
      <c r="M332" s="1116" t="s">
        <v>491</v>
      </c>
      <c r="N332" s="781" t="s">
        <v>44</v>
      </c>
      <c r="O332" s="845"/>
      <c r="P332" s="856">
        <v>5</v>
      </c>
      <c r="Q332" s="877">
        <v>3114120033</v>
      </c>
      <c r="R332" s="1123" t="s">
        <v>499</v>
      </c>
      <c r="S332" s="1118" t="s">
        <v>44</v>
      </c>
    </row>
    <row r="333" spans="1:19" ht="15.75" hidden="1" x14ac:dyDescent="0.25">
      <c r="A333" s="858">
        <v>6</v>
      </c>
      <c r="B333" s="932">
        <v>1114020032</v>
      </c>
      <c r="C333" s="904" t="s">
        <v>418</v>
      </c>
      <c r="D333" s="781" t="s">
        <v>44</v>
      </c>
      <c r="E333" s="845"/>
      <c r="F333" s="856">
        <v>6</v>
      </c>
      <c r="G333" s="1119">
        <v>1114020034</v>
      </c>
      <c r="H333" s="1120" t="s">
        <v>419</v>
      </c>
      <c r="I333" s="781" t="s">
        <v>45</v>
      </c>
      <c r="J333" s="845"/>
      <c r="K333" s="879">
        <v>6</v>
      </c>
      <c r="L333" s="860">
        <v>3114120005</v>
      </c>
      <c r="M333" s="1121" t="s">
        <v>494</v>
      </c>
      <c r="N333" s="781" t="s">
        <v>45</v>
      </c>
      <c r="O333" s="845"/>
      <c r="P333" s="856">
        <v>6</v>
      </c>
      <c r="Q333" s="860">
        <v>3114120034</v>
      </c>
      <c r="R333" s="1117" t="s">
        <v>630</v>
      </c>
      <c r="S333" s="1118" t="s">
        <v>45</v>
      </c>
    </row>
    <row r="334" spans="1:19" ht="15.75" hidden="1" x14ac:dyDescent="0.25">
      <c r="A334" s="858">
        <v>7</v>
      </c>
      <c r="B334" s="932">
        <v>1114020033</v>
      </c>
      <c r="C334" s="1115" t="s">
        <v>422</v>
      </c>
      <c r="D334" s="781" t="s">
        <v>45</v>
      </c>
      <c r="E334" s="845"/>
      <c r="F334" s="856">
        <v>7</v>
      </c>
      <c r="G334" s="1119">
        <v>1114020036</v>
      </c>
      <c r="H334" s="1120" t="s">
        <v>423</v>
      </c>
      <c r="I334" s="781" t="s">
        <v>45</v>
      </c>
      <c r="J334" s="845"/>
      <c r="K334" s="858">
        <v>7</v>
      </c>
      <c r="L334" s="860">
        <v>3114120032</v>
      </c>
      <c r="M334" s="1121" t="s">
        <v>498</v>
      </c>
      <c r="N334" s="781" t="s">
        <v>45</v>
      </c>
      <c r="O334" s="845"/>
      <c r="P334" s="856">
        <v>7</v>
      </c>
      <c r="Q334" s="877">
        <v>3114120037</v>
      </c>
      <c r="R334" s="1123" t="s">
        <v>507</v>
      </c>
      <c r="S334" s="1118" t="s">
        <v>44</v>
      </c>
    </row>
    <row r="335" spans="1:19" ht="15.75" hidden="1" x14ac:dyDescent="0.25">
      <c r="A335" s="858">
        <v>8</v>
      </c>
      <c r="B335" s="1122">
        <v>1114020007</v>
      </c>
      <c r="C335" s="1126" t="s">
        <v>426</v>
      </c>
      <c r="D335" s="781" t="s">
        <v>45</v>
      </c>
      <c r="E335" s="845"/>
      <c r="F335" s="856">
        <v>8</v>
      </c>
      <c r="G335" s="1122">
        <v>1114020050</v>
      </c>
      <c r="H335" s="901" t="s">
        <v>427</v>
      </c>
      <c r="I335" s="781" t="s">
        <v>44</v>
      </c>
      <c r="J335" s="845"/>
      <c r="K335" s="858">
        <v>8</v>
      </c>
      <c r="L335" s="860">
        <v>3114120055</v>
      </c>
      <c r="M335" s="1121" t="s">
        <v>624</v>
      </c>
      <c r="N335" s="859" t="s">
        <v>44</v>
      </c>
      <c r="O335" s="845"/>
      <c r="P335" s="856">
        <v>8</v>
      </c>
      <c r="Q335" s="860">
        <v>3114120048</v>
      </c>
      <c r="R335" s="1117" t="s">
        <v>511</v>
      </c>
      <c r="S335" s="1118" t="s">
        <v>44</v>
      </c>
    </row>
    <row r="336" spans="1:19" ht="15.75" hidden="1" x14ac:dyDescent="0.25">
      <c r="A336" s="858">
        <v>9</v>
      </c>
      <c r="B336" s="1119">
        <v>1114020021</v>
      </c>
      <c r="C336" s="1120" t="s">
        <v>433</v>
      </c>
      <c r="D336" s="781" t="s">
        <v>44</v>
      </c>
      <c r="E336" s="845"/>
      <c r="F336" s="856">
        <v>9</v>
      </c>
      <c r="G336" s="932">
        <v>1114020038</v>
      </c>
      <c r="H336" s="904" t="s">
        <v>430</v>
      </c>
      <c r="I336" s="781" t="s">
        <v>44</v>
      </c>
      <c r="J336" s="845"/>
      <c r="K336" s="857">
        <v>9</v>
      </c>
      <c r="L336" s="877">
        <v>3114120013</v>
      </c>
      <c r="M336" s="1116" t="s">
        <v>506</v>
      </c>
      <c r="N336" s="781" t="s">
        <v>45</v>
      </c>
      <c r="O336" s="845"/>
      <c r="P336" s="856">
        <v>9</v>
      </c>
      <c r="Q336" s="877">
        <v>3114120019</v>
      </c>
      <c r="R336" s="1123" t="s">
        <v>515</v>
      </c>
      <c r="S336" s="1118" t="s">
        <v>44</v>
      </c>
    </row>
    <row r="337" spans="1:20" ht="15.75" hidden="1" x14ac:dyDescent="0.25">
      <c r="A337" s="858">
        <v>10</v>
      </c>
      <c r="B337" s="1122">
        <v>1114020035</v>
      </c>
      <c r="C337" s="901" t="s">
        <v>437</v>
      </c>
      <c r="D337" s="781" t="s">
        <v>45</v>
      </c>
      <c r="E337" s="845"/>
      <c r="F337" s="856">
        <v>10</v>
      </c>
      <c r="G337" s="932">
        <v>1114020039</v>
      </c>
      <c r="H337" s="904" t="s">
        <v>434</v>
      </c>
      <c r="I337" s="781" t="s">
        <v>45</v>
      </c>
      <c r="J337" s="845"/>
      <c r="K337" s="879">
        <v>10</v>
      </c>
      <c r="L337" s="877">
        <v>3114120035</v>
      </c>
      <c r="M337" s="1116" t="s">
        <v>510</v>
      </c>
      <c r="N337" s="781" t="s">
        <v>45</v>
      </c>
      <c r="O337" s="845"/>
      <c r="P337" s="856">
        <v>10</v>
      </c>
      <c r="Q337" s="860">
        <v>3114120020</v>
      </c>
      <c r="R337" s="1117" t="s">
        <v>518</v>
      </c>
      <c r="S337" s="1118" t="s">
        <v>44</v>
      </c>
    </row>
    <row r="338" spans="1:20" ht="15.75" hidden="1" x14ac:dyDescent="0.25">
      <c r="A338" s="858">
        <v>11</v>
      </c>
      <c r="B338" s="1122">
        <v>1114020022</v>
      </c>
      <c r="C338" s="901" t="s">
        <v>441</v>
      </c>
      <c r="D338" s="781" t="s">
        <v>45</v>
      </c>
      <c r="E338" s="845"/>
      <c r="F338" s="856">
        <v>11</v>
      </c>
      <c r="G338" s="1122">
        <v>1114020051</v>
      </c>
      <c r="H338" s="1126" t="s">
        <v>438</v>
      </c>
      <c r="I338" s="781" t="s">
        <v>45</v>
      </c>
      <c r="J338" s="845"/>
      <c r="K338" s="858">
        <v>11</v>
      </c>
      <c r="L338" s="860">
        <v>3114120016</v>
      </c>
      <c r="M338" s="1121" t="s">
        <v>514</v>
      </c>
      <c r="N338" s="781" t="s">
        <v>45</v>
      </c>
      <c r="O338" s="845"/>
      <c r="P338" s="856">
        <v>11</v>
      </c>
      <c r="Q338" s="877">
        <v>3114120039</v>
      </c>
      <c r="R338" s="1123" t="s">
        <v>521</v>
      </c>
      <c r="S338" s="1118" t="s">
        <v>44</v>
      </c>
    </row>
    <row r="339" spans="1:20" ht="15.75" hidden="1" x14ac:dyDescent="0.25">
      <c r="A339" s="858">
        <v>12</v>
      </c>
      <c r="B339" s="1122">
        <v>1114020037</v>
      </c>
      <c r="C339" s="1126" t="s">
        <v>445</v>
      </c>
      <c r="D339" s="781" t="s">
        <v>45</v>
      </c>
      <c r="E339" s="845"/>
      <c r="F339" s="856">
        <v>12</v>
      </c>
      <c r="G339" s="932">
        <v>1114020052</v>
      </c>
      <c r="H339" s="904" t="s">
        <v>442</v>
      </c>
      <c r="I339" s="781" t="s">
        <v>44</v>
      </c>
      <c r="J339" s="845"/>
      <c r="K339" s="858">
        <v>12</v>
      </c>
      <c r="L339" s="860">
        <v>3114120057</v>
      </c>
      <c r="M339" s="1121" t="s">
        <v>628</v>
      </c>
      <c r="N339" s="781" t="s">
        <v>44</v>
      </c>
      <c r="O339" s="845"/>
      <c r="P339" s="856">
        <v>12</v>
      </c>
      <c r="Q339" s="860">
        <v>3114120058</v>
      </c>
      <c r="R339" s="1117" t="s">
        <v>627</v>
      </c>
      <c r="S339" s="1118" t="s">
        <v>45</v>
      </c>
    </row>
    <row r="340" spans="1:20" ht="15.75" hidden="1" x14ac:dyDescent="0.25">
      <c r="A340" s="858">
        <v>13</v>
      </c>
      <c r="B340" s="932">
        <v>1114020041</v>
      </c>
      <c r="C340" s="904" t="s">
        <v>449</v>
      </c>
      <c r="D340" s="781" t="s">
        <v>44</v>
      </c>
      <c r="E340" s="845"/>
      <c r="F340" s="856">
        <v>13</v>
      </c>
      <c r="G340" s="932">
        <v>1114020008</v>
      </c>
      <c r="H340" s="1115" t="s">
        <v>446</v>
      </c>
      <c r="I340" s="781" t="s">
        <v>44</v>
      </c>
      <c r="J340" s="845"/>
      <c r="K340" s="857">
        <v>13</v>
      </c>
      <c r="L340" s="877">
        <v>3114120056</v>
      </c>
      <c r="M340" s="1116" t="s">
        <v>626</v>
      </c>
      <c r="N340" s="781" t="s">
        <v>45</v>
      </c>
      <c r="O340" s="845"/>
      <c r="P340" s="856">
        <v>13</v>
      </c>
      <c r="Q340" s="860">
        <v>3114120041</v>
      </c>
      <c r="R340" s="1117" t="s">
        <v>524</v>
      </c>
      <c r="S340" s="1118" t="s">
        <v>44</v>
      </c>
      <c r="T340" s="524"/>
    </row>
    <row r="341" spans="1:20" ht="15.75" hidden="1" x14ac:dyDescent="0.25">
      <c r="A341" s="858">
        <v>14</v>
      </c>
      <c r="B341" s="1119">
        <v>1114020009</v>
      </c>
      <c r="C341" s="1120" t="s">
        <v>452</v>
      </c>
      <c r="D341" s="781" t="s">
        <v>44</v>
      </c>
      <c r="E341" s="845"/>
      <c r="F341" s="856">
        <v>14</v>
      </c>
      <c r="G341" s="932">
        <v>1114020053</v>
      </c>
      <c r="H341" s="1115" t="s">
        <v>450</v>
      </c>
      <c r="I341" s="781" t="s">
        <v>44</v>
      </c>
      <c r="J341" s="845"/>
      <c r="K341" s="879">
        <v>14</v>
      </c>
      <c r="L341" s="860">
        <v>3112120016</v>
      </c>
      <c r="M341" s="1121" t="s">
        <v>352</v>
      </c>
      <c r="N341" s="781" t="s">
        <v>44</v>
      </c>
      <c r="O341" s="845"/>
      <c r="P341" s="856">
        <v>14</v>
      </c>
      <c r="Q341" s="860">
        <v>3114120052</v>
      </c>
      <c r="R341" s="1117" t="s">
        <v>528</v>
      </c>
      <c r="S341" s="1118" t="s">
        <v>45</v>
      </c>
    </row>
    <row r="342" spans="1:20" ht="15.75" hidden="1" x14ac:dyDescent="0.25">
      <c r="A342" s="858">
        <v>15</v>
      </c>
      <c r="B342" s="932">
        <v>1114020011</v>
      </c>
      <c r="C342" s="904" t="s">
        <v>455</v>
      </c>
      <c r="D342" s="781" t="s">
        <v>44</v>
      </c>
      <c r="E342" s="845"/>
      <c r="F342" s="856">
        <v>15</v>
      </c>
      <c r="G342" s="932">
        <v>1114020010</v>
      </c>
      <c r="H342" s="904" t="s">
        <v>673</v>
      </c>
      <c r="I342" s="781" t="s">
        <v>44</v>
      </c>
      <c r="J342" s="845"/>
      <c r="K342" s="858">
        <v>15</v>
      </c>
      <c r="L342" s="860">
        <v>3114120038</v>
      </c>
      <c r="M342" s="1121" t="s">
        <v>520</v>
      </c>
      <c r="N342" s="781" t="s">
        <v>44</v>
      </c>
      <c r="O342" s="845"/>
      <c r="P342" s="856">
        <v>15</v>
      </c>
      <c r="Q342" s="860">
        <v>3114120042</v>
      </c>
      <c r="R342" s="1117" t="s">
        <v>532</v>
      </c>
      <c r="S342" s="1118" t="s">
        <v>45</v>
      </c>
    </row>
    <row r="343" spans="1:20" ht="15.75" hidden="1" x14ac:dyDescent="0.25">
      <c r="A343" s="858">
        <v>16</v>
      </c>
      <c r="B343" s="1122">
        <v>1114020043</v>
      </c>
      <c r="C343" s="1126" t="s">
        <v>458</v>
      </c>
      <c r="D343" s="781" t="s">
        <v>45</v>
      </c>
      <c r="E343" s="845"/>
      <c r="F343" s="856">
        <v>16</v>
      </c>
      <c r="G343" s="1119">
        <v>1114020042</v>
      </c>
      <c r="H343" s="1120" t="s">
        <v>456</v>
      </c>
      <c r="I343" s="781" t="s">
        <v>45</v>
      </c>
      <c r="J343" s="845"/>
      <c r="K343" s="858">
        <v>16</v>
      </c>
      <c r="L343" s="877">
        <v>3114120021</v>
      </c>
      <c r="M343" s="1116" t="s">
        <v>527</v>
      </c>
      <c r="N343" s="781" t="s">
        <v>45</v>
      </c>
      <c r="O343" s="845"/>
      <c r="P343" s="856">
        <v>16</v>
      </c>
      <c r="Q343" s="877">
        <v>3114120053</v>
      </c>
      <c r="R343" s="1123" t="s">
        <v>535</v>
      </c>
      <c r="S343" s="1118" t="s">
        <v>44</v>
      </c>
      <c r="T343" s="524"/>
    </row>
    <row r="344" spans="1:20" ht="15.75" hidden="1" x14ac:dyDescent="0.25">
      <c r="A344" s="858">
        <v>17</v>
      </c>
      <c r="B344" s="1119">
        <v>1114020054</v>
      </c>
      <c r="C344" s="1120" t="s">
        <v>462</v>
      </c>
      <c r="D344" s="781" t="s">
        <v>44</v>
      </c>
      <c r="E344" s="845"/>
      <c r="F344" s="856">
        <v>17</v>
      </c>
      <c r="G344" s="1119">
        <v>1114020012</v>
      </c>
      <c r="H344" s="1120" t="s">
        <v>459</v>
      </c>
      <c r="I344" s="781" t="s">
        <v>44</v>
      </c>
      <c r="J344" s="845"/>
      <c r="K344" s="857">
        <v>17</v>
      </c>
      <c r="L344" s="860">
        <v>3114120043</v>
      </c>
      <c r="M344" s="1121" t="s">
        <v>531</v>
      </c>
      <c r="N344" s="781" t="s">
        <v>44</v>
      </c>
      <c r="O344" s="845"/>
      <c r="P344" s="856">
        <v>17</v>
      </c>
      <c r="Q344" s="877">
        <v>3114120044</v>
      </c>
      <c r="R344" s="1123" t="s">
        <v>539</v>
      </c>
      <c r="S344" s="1118" t="s">
        <v>44</v>
      </c>
    </row>
    <row r="345" spans="1:20" ht="15.75" hidden="1" x14ac:dyDescent="0.25">
      <c r="A345" s="858">
        <v>18</v>
      </c>
      <c r="B345" s="932">
        <v>1114020013</v>
      </c>
      <c r="C345" s="904" t="s">
        <v>468</v>
      </c>
      <c r="D345" s="781" t="s">
        <v>44</v>
      </c>
      <c r="E345" s="845"/>
      <c r="F345" s="856">
        <v>18</v>
      </c>
      <c r="G345" s="1119">
        <v>1114020024</v>
      </c>
      <c r="H345" s="891" t="s">
        <v>463</v>
      </c>
      <c r="I345" s="781" t="s">
        <v>44</v>
      </c>
      <c r="J345" s="845"/>
      <c r="K345" s="879">
        <v>18</v>
      </c>
      <c r="L345" s="877">
        <v>3114120023</v>
      </c>
      <c r="M345" s="1116" t="s">
        <v>631</v>
      </c>
      <c r="N345" s="781" t="s">
        <v>44</v>
      </c>
      <c r="O345" s="845"/>
      <c r="P345" s="856">
        <v>18</v>
      </c>
      <c r="Q345" s="877">
        <v>3114120024</v>
      </c>
      <c r="R345" s="1123" t="s">
        <v>542</v>
      </c>
      <c r="S345" s="1118" t="s">
        <v>44</v>
      </c>
    </row>
    <row r="346" spans="1:20" ht="15.75" hidden="1" x14ac:dyDescent="0.25">
      <c r="A346" s="858">
        <v>19</v>
      </c>
      <c r="B346" s="1119">
        <v>1114020048</v>
      </c>
      <c r="C346" s="1120" t="s">
        <v>471</v>
      </c>
      <c r="D346" s="781" t="s">
        <v>44</v>
      </c>
      <c r="E346" s="845"/>
      <c r="F346" s="856">
        <v>19</v>
      </c>
      <c r="G346" s="1122">
        <v>1114020044</v>
      </c>
      <c r="H346" s="1126" t="s">
        <v>466</v>
      </c>
      <c r="I346" s="781" t="s">
        <v>45</v>
      </c>
      <c r="J346" s="845"/>
      <c r="K346" s="858">
        <v>19</v>
      </c>
      <c r="L346" s="877">
        <v>3114120054</v>
      </c>
      <c r="M346" s="1116" t="s">
        <v>538</v>
      </c>
      <c r="N346" s="781" t="s">
        <v>45</v>
      </c>
      <c r="O346" s="845"/>
      <c r="P346" s="856">
        <v>19</v>
      </c>
      <c r="Q346" s="860">
        <v>3114120059</v>
      </c>
      <c r="R346" s="1117" t="s">
        <v>537</v>
      </c>
      <c r="S346" s="1118" t="s">
        <v>44</v>
      </c>
    </row>
    <row r="347" spans="1:20" ht="15.75" hidden="1" x14ac:dyDescent="0.25">
      <c r="A347" s="858"/>
      <c r="B347" s="1119"/>
      <c r="C347" s="1120"/>
      <c r="D347" s="781"/>
      <c r="E347" s="845"/>
      <c r="F347" s="856">
        <v>20</v>
      </c>
      <c r="G347" s="932">
        <v>1114020045</v>
      </c>
      <c r="H347" s="1115" t="s">
        <v>1225</v>
      </c>
      <c r="I347" s="781" t="s">
        <v>44</v>
      </c>
      <c r="J347" s="845"/>
      <c r="K347" s="858">
        <v>20</v>
      </c>
      <c r="L347" s="860">
        <v>3114120045</v>
      </c>
      <c r="M347" s="1121" t="s">
        <v>541</v>
      </c>
      <c r="N347" s="781" t="s">
        <v>44</v>
      </c>
      <c r="O347" s="845"/>
      <c r="P347" s="856">
        <v>20</v>
      </c>
      <c r="Q347" s="860">
        <v>3114120025</v>
      </c>
      <c r="R347" s="1117" t="s">
        <v>546</v>
      </c>
      <c r="S347" s="1118" t="s">
        <v>45</v>
      </c>
    </row>
    <row r="348" spans="1:20" ht="15.75" hidden="1" x14ac:dyDescent="0.25">
      <c r="A348" s="858"/>
      <c r="B348" s="895"/>
      <c r="C348" s="896"/>
      <c r="D348" s="781"/>
      <c r="E348" s="845"/>
      <c r="F348" s="856">
        <v>21</v>
      </c>
      <c r="G348" s="1119">
        <v>1114020047</v>
      </c>
      <c r="H348" s="891" t="s">
        <v>472</v>
      </c>
      <c r="I348" s="781" t="s">
        <v>44</v>
      </c>
      <c r="J348" s="845"/>
      <c r="K348" s="857">
        <v>21</v>
      </c>
      <c r="L348" s="860">
        <v>3114120026</v>
      </c>
      <c r="M348" s="1121" t="s">
        <v>545</v>
      </c>
      <c r="N348" s="781" t="s">
        <v>45</v>
      </c>
      <c r="O348" s="845"/>
      <c r="P348" s="856">
        <v>21</v>
      </c>
      <c r="Q348" s="860">
        <v>3114120027</v>
      </c>
      <c r="R348" s="1117" t="s">
        <v>550</v>
      </c>
      <c r="S348" s="1118" t="s">
        <v>45</v>
      </c>
    </row>
    <row r="349" spans="1:20" ht="15.75" hidden="1" x14ac:dyDescent="0.25">
      <c r="A349" s="858"/>
      <c r="B349" s="895"/>
      <c r="C349" s="896"/>
      <c r="D349" s="781"/>
      <c r="E349" s="845"/>
      <c r="F349" s="856"/>
      <c r="G349" s="1122"/>
      <c r="H349" s="1126"/>
      <c r="I349" s="781"/>
      <c r="J349" s="845"/>
      <c r="K349" s="858">
        <v>22</v>
      </c>
      <c r="L349" s="877">
        <v>3114120046</v>
      </c>
      <c r="M349" s="878" t="s">
        <v>549</v>
      </c>
      <c r="N349" s="781" t="s">
        <v>45</v>
      </c>
      <c r="O349" s="845"/>
      <c r="P349" s="856">
        <v>22</v>
      </c>
      <c r="Q349" s="860">
        <v>3114120047</v>
      </c>
      <c r="R349" s="1117" t="s">
        <v>553</v>
      </c>
      <c r="S349" s="1118" t="s">
        <v>45</v>
      </c>
    </row>
    <row r="350" spans="1:20" ht="15.75" hidden="1" x14ac:dyDescent="0.25">
      <c r="A350" s="858"/>
      <c r="B350" s="1127"/>
      <c r="C350" s="1127"/>
      <c r="D350" s="1128"/>
      <c r="E350" s="845"/>
      <c r="F350" s="856"/>
      <c r="G350" s="929"/>
      <c r="H350" s="887"/>
      <c r="I350" s="781"/>
      <c r="J350" s="845"/>
      <c r="K350" s="858"/>
      <c r="L350" s="877"/>
      <c r="M350" s="878"/>
      <c r="N350" s="781"/>
      <c r="O350" s="845"/>
      <c r="P350" s="856"/>
      <c r="Q350" s="860"/>
      <c r="R350" s="1117"/>
      <c r="S350" s="1118"/>
    </row>
    <row r="351" spans="1:20" ht="15.75" hidden="1" x14ac:dyDescent="0.25">
      <c r="A351" s="858"/>
      <c r="B351" s="934"/>
      <c r="C351" s="935"/>
      <c r="D351" s="933"/>
      <c r="E351" s="845"/>
      <c r="F351" s="856"/>
      <c r="G351" s="929"/>
      <c r="H351" s="887"/>
      <c r="I351" s="781"/>
      <c r="J351" s="845"/>
      <c r="K351" s="858"/>
      <c r="L351" s="876"/>
      <c r="M351" s="931"/>
      <c r="N351" s="781"/>
      <c r="O351" s="845"/>
      <c r="P351" s="856"/>
      <c r="Q351" s="860"/>
      <c r="R351" s="930"/>
      <c r="S351" s="781"/>
    </row>
    <row r="352" spans="1:20" ht="15.75" hidden="1" thickBot="1" x14ac:dyDescent="0.25">
      <c r="A352" s="863"/>
      <c r="B352" s="864"/>
      <c r="C352" s="865"/>
      <c r="D352" s="866"/>
      <c r="E352" s="845"/>
      <c r="F352" s="936"/>
      <c r="G352" s="937"/>
      <c r="H352" s="938"/>
      <c r="I352" s="939"/>
      <c r="J352" s="845"/>
      <c r="K352" s="863"/>
      <c r="L352" s="861"/>
      <c r="M352" s="940"/>
      <c r="N352" s="862"/>
      <c r="O352" s="845"/>
      <c r="P352" s="941"/>
      <c r="Q352" s="861"/>
      <c r="R352" s="940"/>
      <c r="S352" s="862"/>
    </row>
    <row r="353" spans="1:19" hidden="1" x14ac:dyDescent="0.2">
      <c r="A353" s="867"/>
      <c r="B353" s="867"/>
      <c r="C353" s="845"/>
      <c r="D353" s="845"/>
      <c r="E353" s="845"/>
      <c r="F353" s="845"/>
      <c r="G353" s="845"/>
      <c r="H353" s="845"/>
      <c r="I353" s="845"/>
      <c r="J353" s="845"/>
      <c r="K353" s="868"/>
      <c r="L353" s="942"/>
      <c r="M353" s="943"/>
      <c r="N353" s="917"/>
      <c r="O353" s="846"/>
      <c r="P353" s="872"/>
      <c r="Q353" s="942"/>
      <c r="R353" s="943"/>
      <c r="S353" s="917"/>
    </row>
    <row r="354" spans="1:19" hidden="1" x14ac:dyDescent="0.2">
      <c r="A354" s="867"/>
      <c r="B354" s="867"/>
      <c r="C354" s="919" t="s">
        <v>115</v>
      </c>
      <c r="D354" s="867">
        <f>COUNTIF(D328:D351,"L")</f>
        <v>12</v>
      </c>
      <c r="E354" s="845"/>
      <c r="F354" s="867"/>
      <c r="G354" s="867"/>
      <c r="H354" s="920" t="s">
        <v>115</v>
      </c>
      <c r="I354" s="867">
        <f>COUNTIF(I328:I351,"L")</f>
        <v>12</v>
      </c>
      <c r="J354" s="845"/>
      <c r="K354" s="868"/>
      <c r="L354" s="868"/>
      <c r="M354" s="920" t="s">
        <v>115</v>
      </c>
      <c r="N354" s="867">
        <f>COUNTIF(N328:N351,"L")</f>
        <v>12</v>
      </c>
      <c r="O354" s="846"/>
      <c r="P354" s="872"/>
      <c r="Q354" s="868"/>
      <c r="R354" s="920" t="s">
        <v>115</v>
      </c>
      <c r="S354" s="867">
        <f>COUNTIF(S328:S352,"L")</f>
        <v>11</v>
      </c>
    </row>
    <row r="355" spans="1:19" ht="15.75" hidden="1" thickBot="1" x14ac:dyDescent="0.25">
      <c r="A355" s="845"/>
      <c r="B355" s="845"/>
      <c r="C355" s="919" t="s">
        <v>264</v>
      </c>
      <c r="D355" s="867">
        <f>COUNTIF(D328:D351,"P")</f>
        <v>7</v>
      </c>
      <c r="E355" s="845"/>
      <c r="F355" s="867"/>
      <c r="G355" s="867"/>
      <c r="H355" s="920" t="s">
        <v>264</v>
      </c>
      <c r="I355" s="867">
        <f>COUNTIF(I328:I351,"P")</f>
        <v>9</v>
      </c>
      <c r="J355" s="845"/>
      <c r="K355" s="868"/>
      <c r="L355" s="868"/>
      <c r="M355" s="920" t="s">
        <v>264</v>
      </c>
      <c r="N355" s="867">
        <f>COUNTIF(N328:N351,"P")</f>
        <v>10</v>
      </c>
      <c r="O355" s="846"/>
      <c r="P355" s="868"/>
      <c r="Q355" s="868"/>
      <c r="R355" s="920" t="s">
        <v>264</v>
      </c>
      <c r="S355" s="867">
        <f>COUNTIF(S328:S352,"P")</f>
        <v>11</v>
      </c>
    </row>
    <row r="356" spans="1:19" hidden="1" x14ac:dyDescent="0.2">
      <c r="A356" s="845"/>
      <c r="B356" s="867"/>
      <c r="C356" s="871"/>
      <c r="D356" s="874">
        <f>SUM(D354:D355)</f>
        <v>19</v>
      </c>
      <c r="E356" s="845"/>
      <c r="F356" s="845"/>
      <c r="G356" s="845"/>
      <c r="H356" s="870"/>
      <c r="I356" s="874">
        <f>SUM(I354:I355)</f>
        <v>21</v>
      </c>
      <c r="J356" s="846"/>
      <c r="K356" s="867"/>
      <c r="L356" s="867"/>
      <c r="M356" s="870"/>
      <c r="N356" s="874">
        <f>SUM(N354:N355)</f>
        <v>22</v>
      </c>
      <c r="O356" s="846"/>
      <c r="P356" s="867"/>
      <c r="Q356" s="867"/>
      <c r="R356" s="870"/>
      <c r="S356" s="874">
        <f>SUM(S354:S355)</f>
        <v>22</v>
      </c>
    </row>
    <row r="357" spans="1:19" hidden="1" x14ac:dyDescent="0.2">
      <c r="A357" s="845" t="s">
        <v>265</v>
      </c>
      <c r="B357" s="845"/>
      <c r="C357" s="846"/>
      <c r="D357" s="845"/>
      <c r="E357" s="845"/>
      <c r="F357" s="845" t="s">
        <v>265</v>
      </c>
      <c r="G357" s="845"/>
      <c r="H357" s="845"/>
      <c r="I357" s="845"/>
      <c r="J357" s="846"/>
      <c r="K357" s="845" t="s">
        <v>265</v>
      </c>
      <c r="L357" s="845"/>
      <c r="M357" s="870"/>
      <c r="N357" s="845"/>
      <c r="O357" s="846"/>
      <c r="P357" s="845" t="s">
        <v>265</v>
      </c>
      <c r="Q357" s="845"/>
      <c r="R357" s="920"/>
      <c r="S357" s="867"/>
    </row>
    <row r="358" spans="1:19" hidden="1" x14ac:dyDescent="0.2">
      <c r="A358" s="845"/>
      <c r="B358" s="845"/>
      <c r="C358" s="846"/>
      <c r="D358" s="845"/>
      <c r="E358" s="845"/>
      <c r="F358" s="845"/>
      <c r="G358" s="845"/>
      <c r="H358" s="845"/>
      <c r="I358" s="845"/>
      <c r="J358" s="845"/>
      <c r="K358" s="845"/>
      <c r="L358" s="867"/>
      <c r="M358" s="867"/>
      <c r="N358" s="867"/>
      <c r="O358" s="845"/>
      <c r="P358" s="845"/>
      <c r="Q358" s="867"/>
      <c r="R358" s="867"/>
      <c r="S358" s="867"/>
    </row>
    <row r="359" spans="1:19" hidden="1" x14ac:dyDescent="0.2">
      <c r="A359" s="845"/>
      <c r="B359" s="845"/>
      <c r="C359" s="846"/>
      <c r="D359" s="845"/>
      <c r="E359" s="845"/>
      <c r="F359" s="845"/>
      <c r="G359" s="845"/>
      <c r="H359" s="845"/>
      <c r="I359" s="845"/>
      <c r="J359" s="845"/>
      <c r="K359" s="845"/>
      <c r="L359" s="845"/>
      <c r="M359" s="845"/>
      <c r="N359" s="845"/>
      <c r="O359" s="845"/>
      <c r="P359" s="845"/>
      <c r="Q359" s="845"/>
      <c r="R359" s="845"/>
      <c r="S359" s="845"/>
    </row>
    <row r="360" spans="1:19" ht="20.25" hidden="1" x14ac:dyDescent="0.3">
      <c r="A360" s="685" t="s">
        <v>893</v>
      </c>
      <c r="B360" s="686"/>
      <c r="C360" s="720"/>
      <c r="D360" s="686"/>
      <c r="E360" s="686"/>
      <c r="F360" s="686"/>
      <c r="G360" s="686"/>
      <c r="H360" s="686"/>
      <c r="I360" s="673"/>
      <c r="J360" s="673"/>
      <c r="K360" s="673"/>
    </row>
    <row r="361" spans="1:19" ht="15.75" hidden="1" x14ac:dyDescent="0.25">
      <c r="A361" s="687" t="s">
        <v>931</v>
      </c>
      <c r="B361" s="673"/>
      <c r="C361" s="719"/>
      <c r="D361" s="673"/>
      <c r="E361" s="673"/>
      <c r="F361" s="673"/>
      <c r="G361" s="673"/>
      <c r="H361" s="673"/>
      <c r="I361" s="673"/>
      <c r="J361" s="673"/>
      <c r="K361" s="673"/>
    </row>
    <row r="362" spans="1:19" ht="15.75" hidden="1" x14ac:dyDescent="0.25">
      <c r="A362" s="687" t="s">
        <v>142</v>
      </c>
      <c r="B362" s="673"/>
      <c r="C362" s="719"/>
      <c r="D362" s="673"/>
      <c r="E362" s="673"/>
      <c r="F362" s="673"/>
      <c r="G362" s="673"/>
      <c r="H362" s="673"/>
      <c r="I362" s="673"/>
      <c r="J362" s="673"/>
      <c r="K362" s="673"/>
    </row>
    <row r="363" spans="1:19" ht="15.75" hidden="1" thickBot="1" x14ac:dyDescent="0.25"/>
    <row r="364" spans="1:19" ht="16.5" hidden="1" thickBot="1" x14ac:dyDescent="0.3">
      <c r="A364" s="197" t="s">
        <v>40</v>
      </c>
      <c r="B364" s="188" t="s">
        <v>41</v>
      </c>
      <c r="C364" s="1249" t="s">
        <v>42</v>
      </c>
      <c r="D364" s="1511" t="s">
        <v>65</v>
      </c>
      <c r="E364" s="1512"/>
      <c r="F364" s="1512"/>
      <c r="G364" s="1512"/>
      <c r="H364" s="1513"/>
    </row>
    <row r="365" spans="1:19" ht="15.75" hidden="1" x14ac:dyDescent="0.25">
      <c r="A365" s="774">
        <v>1</v>
      </c>
      <c r="B365" s="724"/>
      <c r="C365" s="725"/>
      <c r="D365" s="1523"/>
      <c r="E365" s="1509"/>
      <c r="F365" s="1509"/>
      <c r="G365" s="1509"/>
      <c r="H365" s="1510"/>
    </row>
    <row r="366" spans="1:19" hidden="1" x14ac:dyDescent="0.2">
      <c r="A366" s="500">
        <v>2</v>
      </c>
      <c r="B366" s="572"/>
      <c r="C366" s="604"/>
      <c r="D366" s="1508"/>
      <c r="E366" s="1509"/>
      <c r="F366" s="1509"/>
      <c r="G366" s="1509"/>
      <c r="H366" s="1510"/>
    </row>
    <row r="367" spans="1:19" ht="15.75" hidden="1" x14ac:dyDescent="0.25">
      <c r="A367" s="500">
        <v>3</v>
      </c>
      <c r="B367" s="497"/>
      <c r="C367" s="461"/>
      <c r="D367" s="1508"/>
      <c r="E367" s="1509"/>
      <c r="F367" s="1509"/>
      <c r="G367" s="1509"/>
      <c r="H367" s="1510"/>
    </row>
    <row r="368" spans="1:19" ht="15.75" hidden="1" x14ac:dyDescent="0.25">
      <c r="A368" s="504">
        <v>4</v>
      </c>
      <c r="B368" s="617"/>
      <c r="C368" s="616"/>
      <c r="D368" s="1524"/>
      <c r="E368" s="1525"/>
      <c r="F368" s="1525"/>
      <c r="G368" s="1525"/>
      <c r="H368" s="1526"/>
    </row>
    <row r="369" spans="1:8" ht="15.75" hidden="1" x14ac:dyDescent="0.25">
      <c r="A369" s="504">
        <v>5</v>
      </c>
      <c r="B369" s="454"/>
      <c r="C369" s="614"/>
      <c r="D369" s="1524"/>
      <c r="E369" s="1525"/>
      <c r="F369" s="1525"/>
      <c r="G369" s="1525"/>
      <c r="H369" s="1526"/>
    </row>
    <row r="370" spans="1:8" hidden="1" x14ac:dyDescent="0.2">
      <c r="A370" s="500">
        <v>6</v>
      </c>
      <c r="B370" s="459"/>
      <c r="C370" s="458"/>
      <c r="D370" s="1524"/>
      <c r="E370" s="1525"/>
      <c r="F370" s="1525"/>
      <c r="G370" s="1525"/>
      <c r="H370" s="1526"/>
    </row>
    <row r="371" spans="1:8" hidden="1" x14ac:dyDescent="0.2">
      <c r="A371" s="504">
        <v>7</v>
      </c>
      <c r="B371" s="502"/>
      <c r="C371" s="508"/>
      <c r="D371" s="1524"/>
      <c r="E371" s="1525"/>
      <c r="F371" s="1525"/>
      <c r="G371" s="1525"/>
      <c r="H371" s="1526"/>
    </row>
    <row r="372" spans="1:8" hidden="1" x14ac:dyDescent="0.2">
      <c r="A372" s="500">
        <v>8</v>
      </c>
      <c r="B372" s="502"/>
      <c r="C372" s="507"/>
      <c r="D372" s="1524"/>
      <c r="E372" s="1525"/>
      <c r="F372" s="1525"/>
      <c r="G372" s="1525"/>
      <c r="H372" s="1526"/>
    </row>
    <row r="373" spans="1:8" hidden="1" x14ac:dyDescent="0.2">
      <c r="A373" s="504">
        <v>9</v>
      </c>
      <c r="B373" s="502"/>
      <c r="C373" s="507"/>
      <c r="D373" s="1524"/>
      <c r="E373" s="1525"/>
      <c r="F373" s="1525"/>
      <c r="G373" s="1525"/>
      <c r="H373" s="1526"/>
    </row>
    <row r="374" spans="1:8" hidden="1" x14ac:dyDescent="0.2">
      <c r="A374" s="504">
        <v>10</v>
      </c>
      <c r="B374" s="535"/>
      <c r="C374" s="536"/>
      <c r="D374" s="1527"/>
      <c r="E374" s="1528"/>
      <c r="F374" s="1528"/>
      <c r="G374" s="1528"/>
      <c r="H374" s="1529"/>
    </row>
    <row r="375" spans="1:8" hidden="1" x14ac:dyDescent="0.2">
      <c r="A375" s="504">
        <v>11</v>
      </c>
      <c r="B375" s="222"/>
      <c r="C375" s="222"/>
      <c r="D375" s="1520"/>
      <c r="E375" s="1521"/>
      <c r="F375" s="1521"/>
      <c r="G375" s="1521"/>
      <c r="H375" s="1522"/>
    </row>
    <row r="376" spans="1:8" hidden="1" x14ac:dyDescent="0.2">
      <c r="A376" s="504">
        <v>12</v>
      </c>
      <c r="B376" s="491"/>
      <c r="C376" s="282"/>
      <c r="D376" s="1520"/>
      <c r="E376" s="1521"/>
      <c r="F376" s="1521"/>
      <c r="G376" s="1521"/>
      <c r="H376" s="1522"/>
    </row>
    <row r="377" spans="1:8" hidden="1" x14ac:dyDescent="0.2">
      <c r="A377" s="500">
        <v>13</v>
      </c>
      <c r="B377" s="281"/>
      <c r="C377" s="282"/>
      <c r="D377" s="1520"/>
      <c r="E377" s="1521"/>
      <c r="F377" s="1521"/>
      <c r="G377" s="1521"/>
      <c r="H377" s="1522"/>
    </row>
    <row r="378" spans="1:8" hidden="1" x14ac:dyDescent="0.2">
      <c r="A378" s="500">
        <v>13</v>
      </c>
      <c r="B378" s="222"/>
      <c r="C378" s="521"/>
      <c r="D378" s="1520"/>
      <c r="E378" s="1521"/>
      <c r="F378" s="1521"/>
      <c r="G378" s="1521"/>
      <c r="H378" s="1522"/>
    </row>
    <row r="379" spans="1:8" hidden="1" x14ac:dyDescent="0.2">
      <c r="A379" s="500">
        <v>14</v>
      </c>
      <c r="B379" s="497"/>
      <c r="C379" s="522"/>
      <c r="D379" s="1520"/>
      <c r="E379" s="1521"/>
      <c r="F379" s="1521"/>
      <c r="G379" s="1521"/>
      <c r="H379" s="1522"/>
    </row>
    <row r="380" spans="1:8" hidden="1" x14ac:dyDescent="0.2">
      <c r="A380" s="500">
        <v>15</v>
      </c>
      <c r="B380" s="222"/>
      <c r="C380" s="522"/>
      <c r="D380" s="1520"/>
      <c r="E380" s="1521"/>
      <c r="F380" s="1521"/>
      <c r="G380" s="1521"/>
      <c r="H380" s="1522"/>
    </row>
    <row r="381" spans="1:8" hidden="1" x14ac:dyDescent="0.2">
      <c r="A381" s="500">
        <v>16</v>
      </c>
      <c r="B381" s="222"/>
      <c r="C381" s="522"/>
      <c r="D381" s="1520"/>
      <c r="E381" s="1521"/>
      <c r="F381" s="1521"/>
      <c r="G381" s="1521"/>
      <c r="H381" s="1522"/>
    </row>
    <row r="382" spans="1:8" hidden="1" x14ac:dyDescent="0.2">
      <c r="A382" s="504">
        <v>17</v>
      </c>
      <c r="B382" s="523"/>
      <c r="C382" s="282"/>
      <c r="D382" s="1520"/>
      <c r="E382" s="1521"/>
      <c r="F382" s="1521"/>
      <c r="G382" s="1521"/>
      <c r="H382" s="1522"/>
    </row>
    <row r="383" spans="1:8" ht="15.75" hidden="1" thickBot="1" x14ac:dyDescent="0.25">
      <c r="A383" s="766">
        <v>18</v>
      </c>
      <c r="B383" s="760"/>
      <c r="C383" s="817"/>
      <c r="D383" s="1530"/>
      <c r="E383" s="1531"/>
      <c r="F383" s="1531"/>
      <c r="G383" s="1531"/>
      <c r="H383" s="1532"/>
    </row>
    <row r="384" spans="1:8" ht="15.75" hidden="1" customHeight="1" x14ac:dyDescent="0.2">
      <c r="A384" s="462"/>
      <c r="B384" s="479"/>
      <c r="C384" s="495"/>
      <c r="D384" s="462"/>
      <c r="E384" s="462"/>
      <c r="F384" s="462"/>
      <c r="G384" s="462"/>
      <c r="H384" s="462"/>
    </row>
    <row r="385" spans="1:20" hidden="1" x14ac:dyDescent="0.2">
      <c r="B385" s="125" t="s">
        <v>0</v>
      </c>
      <c r="C385" s="717">
        <f>COUNTA(C365:C383)</f>
        <v>0</v>
      </c>
      <c r="D385" s="486"/>
      <c r="E385" s="486"/>
      <c r="F385" s="486"/>
      <c r="G385" s="486"/>
      <c r="H385" s="486"/>
    </row>
    <row r="386" spans="1:20" hidden="1" x14ac:dyDescent="0.2">
      <c r="C386" s="717"/>
      <c r="D386" s="486"/>
      <c r="E386" s="486"/>
      <c r="F386" s="486"/>
      <c r="G386" s="486"/>
      <c r="H386" s="486"/>
    </row>
    <row r="387" spans="1:20" hidden="1" x14ac:dyDescent="0.2">
      <c r="C387" s="717"/>
      <c r="D387" s="486"/>
      <c r="E387" s="486"/>
      <c r="F387" s="486"/>
      <c r="G387" s="486"/>
      <c r="H387" s="486"/>
    </row>
    <row r="388" spans="1:20" ht="18" x14ac:dyDescent="0.25">
      <c r="A388" s="681" t="s">
        <v>810</v>
      </c>
      <c r="B388" s="682"/>
      <c r="C388" s="721"/>
      <c r="D388" s="682"/>
      <c r="E388" s="682"/>
      <c r="F388" s="682"/>
      <c r="G388" s="682"/>
      <c r="H388" s="682"/>
      <c r="K388" s="713"/>
      <c r="L388" s="713"/>
      <c r="M388" s="713"/>
      <c r="N388" s="713"/>
      <c r="O388" s="713"/>
      <c r="P388" s="782"/>
      <c r="Q388" s="713"/>
      <c r="R388" s="713"/>
      <c r="S388" s="516"/>
      <c r="T388" s="487"/>
    </row>
    <row r="389" spans="1:20" ht="18.75" x14ac:dyDescent="0.25">
      <c r="A389" s="681" t="s">
        <v>1253</v>
      </c>
      <c r="B389" s="682"/>
      <c r="C389" s="721"/>
      <c r="D389" s="682"/>
      <c r="E389" s="682"/>
      <c r="F389" s="682"/>
      <c r="G389" s="682"/>
      <c r="H389" s="682"/>
      <c r="K389" s="713"/>
      <c r="L389" s="713"/>
      <c r="M389" s="713"/>
      <c r="N389" s="713"/>
      <c r="O389" s="713"/>
      <c r="P389" s="782"/>
      <c r="Q389" s="783"/>
      <c r="R389" s="784"/>
      <c r="S389" s="785"/>
      <c r="T389" s="487"/>
    </row>
    <row r="390" spans="1:20" ht="18" x14ac:dyDescent="0.25">
      <c r="A390" s="681" t="s">
        <v>142</v>
      </c>
      <c r="B390" s="682"/>
      <c r="C390" s="721"/>
      <c r="D390" s="682"/>
      <c r="E390" s="682"/>
      <c r="F390" s="682"/>
      <c r="G390" s="682"/>
      <c r="H390" s="682"/>
      <c r="K390" s="713"/>
      <c r="L390" s="713"/>
      <c r="M390" s="713"/>
      <c r="N390" s="713"/>
      <c r="O390" s="713"/>
      <c r="P390" s="782"/>
      <c r="Q390" s="713"/>
      <c r="R390" s="713"/>
      <c r="S390" s="516"/>
      <c r="T390" s="487"/>
    </row>
    <row r="391" spans="1:20" x14ac:dyDescent="0.2">
      <c r="K391" s="607"/>
      <c r="L391" s="607"/>
      <c r="M391" s="607"/>
      <c r="N391" s="607"/>
      <c r="O391" s="607"/>
      <c r="P391" s="516"/>
      <c r="Q391" s="607"/>
      <c r="R391" s="607"/>
      <c r="S391" s="516"/>
      <c r="T391" s="487"/>
    </row>
    <row r="392" spans="1:20" ht="16.5" thickBot="1" x14ac:dyDescent="0.3">
      <c r="A392" s="186" t="s">
        <v>1288</v>
      </c>
      <c r="B392" s="186"/>
      <c r="C392" s="517"/>
      <c r="D392" s="186"/>
      <c r="E392" s="186"/>
      <c r="F392" s="186" t="s">
        <v>1289</v>
      </c>
      <c r="G392" s="186"/>
      <c r="H392" s="186"/>
      <c r="I392" s="186"/>
      <c r="J392" s="186"/>
      <c r="K392" s="722"/>
      <c r="L392" s="722"/>
      <c r="M392" s="722"/>
      <c r="N392" s="722"/>
      <c r="O392" s="607"/>
      <c r="P392" s="722"/>
      <c r="Q392" s="722"/>
      <c r="R392" s="722"/>
      <c r="S392" s="722"/>
      <c r="T392" s="487"/>
    </row>
    <row r="393" spans="1:20" ht="16.5" thickBot="1" x14ac:dyDescent="0.3">
      <c r="A393" s="660" t="s">
        <v>152</v>
      </c>
      <c r="B393" s="661" t="s">
        <v>41</v>
      </c>
      <c r="C393" s="661" t="s">
        <v>42</v>
      </c>
      <c r="D393" s="662" t="s">
        <v>153</v>
      </c>
      <c r="E393" s="186"/>
      <c r="F393" s="660" t="s">
        <v>152</v>
      </c>
      <c r="G393" s="661" t="s">
        <v>41</v>
      </c>
      <c r="H393" s="661" t="s">
        <v>42</v>
      </c>
      <c r="I393" s="662" t="s">
        <v>153</v>
      </c>
      <c r="J393" s="186"/>
      <c r="K393" s="351"/>
      <c r="L393" s="351"/>
      <c r="M393" s="351"/>
      <c r="N393" s="351"/>
      <c r="O393" s="607"/>
      <c r="P393" s="351"/>
      <c r="Q393" s="786"/>
      <c r="R393" s="786"/>
      <c r="S393" s="786"/>
      <c r="T393" s="487"/>
    </row>
    <row r="394" spans="1:20" ht="15.75" x14ac:dyDescent="0.25">
      <c r="A394" s="190"/>
      <c r="B394" s="191"/>
      <c r="C394" s="191"/>
      <c r="D394" s="192"/>
      <c r="E394" s="186"/>
      <c r="F394" s="190"/>
      <c r="G394" s="191"/>
      <c r="H394" s="191"/>
      <c r="I394" s="192"/>
      <c r="J394" s="186"/>
      <c r="K394" s="351"/>
      <c r="L394" s="351"/>
      <c r="M394" s="351"/>
      <c r="N394" s="351"/>
      <c r="O394" s="607"/>
      <c r="P394" s="516"/>
      <c r="Q394" s="785"/>
      <c r="R394" s="787"/>
      <c r="S394" s="785"/>
      <c r="T394" s="487"/>
    </row>
    <row r="395" spans="1:20" ht="18.75" x14ac:dyDescent="0.3">
      <c r="A395" s="664">
        <v>1</v>
      </c>
      <c r="B395" s="1176" t="s">
        <v>1450</v>
      </c>
      <c r="C395" s="1177" t="s">
        <v>1463</v>
      </c>
      <c r="D395" s="1178" t="s">
        <v>45</v>
      </c>
      <c r="F395" s="664">
        <v>1</v>
      </c>
      <c r="G395" s="1179" t="s">
        <v>1429</v>
      </c>
      <c r="H395" s="1180" t="s">
        <v>1486</v>
      </c>
      <c r="I395" s="1178" t="s">
        <v>45</v>
      </c>
      <c r="K395" s="480"/>
      <c r="L395" s="1237"/>
      <c r="M395" s="1159"/>
      <c r="N395" s="1159"/>
      <c r="O395" s="607"/>
      <c r="P395" s="516"/>
      <c r="Q395" s="783"/>
      <c r="R395" s="790"/>
      <c r="S395" s="785"/>
      <c r="T395" s="487"/>
    </row>
    <row r="396" spans="1:20" ht="18.75" x14ac:dyDescent="0.3">
      <c r="A396" s="664">
        <v>2</v>
      </c>
      <c r="B396" s="1179" t="s">
        <v>1430</v>
      </c>
      <c r="C396" s="1180" t="s">
        <v>1464</v>
      </c>
      <c r="D396" s="1178" t="s">
        <v>45</v>
      </c>
      <c r="F396" s="664">
        <v>2</v>
      </c>
      <c r="G396" s="1181" t="s">
        <v>1415</v>
      </c>
      <c r="H396" s="1182" t="s">
        <v>1487</v>
      </c>
      <c r="I396" s="1178" t="s">
        <v>45</v>
      </c>
      <c r="K396" s="480"/>
      <c r="L396" s="1166"/>
      <c r="M396" s="1167"/>
      <c r="N396" s="1159"/>
      <c r="O396" s="607"/>
      <c r="P396" s="516"/>
      <c r="Q396" s="516"/>
      <c r="R396" s="790"/>
      <c r="S396" s="785"/>
      <c r="T396" s="487"/>
    </row>
    <row r="397" spans="1:20" ht="18.75" x14ac:dyDescent="0.3">
      <c r="A397" s="664">
        <v>3</v>
      </c>
      <c r="B397" s="1176" t="s">
        <v>1451</v>
      </c>
      <c r="C397" s="1177" t="s">
        <v>1465</v>
      </c>
      <c r="D397" s="1178" t="s">
        <v>45</v>
      </c>
      <c r="F397" s="664">
        <v>3</v>
      </c>
      <c r="G397" s="1176" t="s">
        <v>1449</v>
      </c>
      <c r="H397" s="1177" t="s">
        <v>1488</v>
      </c>
      <c r="I397" s="1178" t="s">
        <v>45</v>
      </c>
      <c r="K397" s="480"/>
      <c r="L397" s="1163"/>
      <c r="M397" s="1159"/>
      <c r="N397" s="1159"/>
      <c r="O397" s="607"/>
      <c r="P397" s="722"/>
      <c r="Q397" s="516"/>
      <c r="R397" s="790"/>
      <c r="S397" s="785"/>
      <c r="T397" s="487"/>
    </row>
    <row r="398" spans="1:20" ht="18.75" x14ac:dyDescent="0.3">
      <c r="A398" s="664">
        <v>4</v>
      </c>
      <c r="B398" s="1176" t="s">
        <v>1434</v>
      </c>
      <c r="C398" s="1177" t="s">
        <v>1466</v>
      </c>
      <c r="D398" s="1178" t="s">
        <v>45</v>
      </c>
      <c r="F398" s="664">
        <v>4</v>
      </c>
      <c r="G398" s="1181" t="s">
        <v>1416</v>
      </c>
      <c r="H398" s="1182" t="s">
        <v>1489</v>
      </c>
      <c r="I398" s="1178" t="s">
        <v>45</v>
      </c>
      <c r="K398" s="480"/>
      <c r="L398" s="1163"/>
      <c r="M398" s="1159"/>
      <c r="N398" s="1159"/>
      <c r="O398" s="607"/>
      <c r="P398" s="516"/>
      <c r="Q398" s="480"/>
      <c r="R398" s="790"/>
      <c r="S398" s="785"/>
      <c r="T398" s="487"/>
    </row>
    <row r="399" spans="1:20" ht="18.75" x14ac:dyDescent="0.3">
      <c r="A399" s="664">
        <v>5</v>
      </c>
      <c r="B399" s="1181" t="s">
        <v>1418</v>
      </c>
      <c r="C399" s="1182" t="s">
        <v>1467</v>
      </c>
      <c r="D399" s="1178" t="s">
        <v>44</v>
      </c>
      <c r="F399" s="664">
        <v>5</v>
      </c>
      <c r="G399" s="1179" t="s">
        <v>1431</v>
      </c>
      <c r="H399" s="1180" t="s">
        <v>1490</v>
      </c>
      <c r="I399" s="1178" t="s">
        <v>45</v>
      </c>
      <c r="K399" s="480"/>
      <c r="L399" s="1164"/>
      <c r="M399" s="1165"/>
      <c r="N399" s="1159"/>
      <c r="O399" s="607"/>
      <c r="P399" s="516"/>
      <c r="Q399" s="480"/>
      <c r="R399" s="790"/>
      <c r="S399" s="785"/>
      <c r="T399" s="487"/>
    </row>
    <row r="400" spans="1:20" ht="18.75" x14ac:dyDescent="0.3">
      <c r="A400" s="664">
        <v>6</v>
      </c>
      <c r="B400" s="1176" t="s">
        <v>1435</v>
      </c>
      <c r="C400" s="1177" t="s">
        <v>1468</v>
      </c>
      <c r="D400" s="1178" t="s">
        <v>44</v>
      </c>
      <c r="F400" s="664">
        <v>6</v>
      </c>
      <c r="G400" s="1181" t="s">
        <v>1417</v>
      </c>
      <c r="H400" s="1182" t="s">
        <v>1491</v>
      </c>
      <c r="I400" s="1178" t="s">
        <v>45</v>
      </c>
      <c r="K400" s="480"/>
      <c r="L400" s="1163"/>
      <c r="M400" s="1159"/>
      <c r="N400" s="1159"/>
      <c r="O400" s="607"/>
      <c r="P400" s="516"/>
      <c r="Q400" s="516"/>
      <c r="R400" s="793"/>
      <c r="S400" s="794"/>
      <c r="T400" s="487"/>
    </row>
    <row r="401" spans="1:20" ht="18.75" x14ac:dyDescent="0.3">
      <c r="A401" s="664">
        <v>7</v>
      </c>
      <c r="B401" s="1181" t="s">
        <v>1419</v>
      </c>
      <c r="C401" s="1182" t="s">
        <v>1469</v>
      </c>
      <c r="D401" s="1178" t="s">
        <v>45</v>
      </c>
      <c r="F401" s="664">
        <v>7</v>
      </c>
      <c r="G401" s="1176" t="s">
        <v>1452</v>
      </c>
      <c r="H401" s="1177" t="s">
        <v>1492</v>
      </c>
      <c r="I401" s="1178" t="s">
        <v>45</v>
      </c>
      <c r="K401" s="480"/>
      <c r="L401" s="1164"/>
      <c r="M401" s="1165"/>
      <c r="N401" s="1159"/>
      <c r="O401" s="607"/>
      <c r="P401" s="516"/>
      <c r="Q401" s="480"/>
      <c r="R401" s="790"/>
      <c r="S401" s="785"/>
      <c r="T401" s="487"/>
    </row>
    <row r="402" spans="1:20" ht="18.75" x14ac:dyDescent="0.3">
      <c r="A402" s="664">
        <v>8</v>
      </c>
      <c r="B402" s="1176" t="s">
        <v>1454</v>
      </c>
      <c r="C402" s="1177" t="s">
        <v>1470</v>
      </c>
      <c r="D402" s="1178" t="s">
        <v>44</v>
      </c>
      <c r="F402" s="664">
        <v>8</v>
      </c>
      <c r="G402" s="1176" t="s">
        <v>1453</v>
      </c>
      <c r="H402" s="1177" t="s">
        <v>1493</v>
      </c>
      <c r="I402" s="1178" t="s">
        <v>44</v>
      </c>
      <c r="K402" s="480"/>
      <c r="L402" s="1163"/>
      <c r="M402" s="1159"/>
      <c r="N402" s="1159"/>
      <c r="O402" s="607"/>
      <c r="P402" s="516"/>
      <c r="Q402" s="794"/>
      <c r="R402" s="790"/>
      <c r="S402" s="785"/>
      <c r="T402" s="487"/>
    </row>
    <row r="403" spans="1:20" ht="18.75" x14ac:dyDescent="0.3">
      <c r="A403" s="664">
        <v>9</v>
      </c>
      <c r="B403" s="1179" t="s">
        <v>1432</v>
      </c>
      <c r="C403" s="1180" t="s">
        <v>1471</v>
      </c>
      <c r="D403" s="1178" t="s">
        <v>44</v>
      </c>
      <c r="F403" s="664">
        <v>9</v>
      </c>
      <c r="G403" s="1176" t="s">
        <v>1436</v>
      </c>
      <c r="H403" s="1177" t="s">
        <v>1494</v>
      </c>
      <c r="I403" s="1178" t="s">
        <v>45</v>
      </c>
      <c r="K403" s="480"/>
      <c r="L403" s="1166"/>
      <c r="M403" s="1167"/>
      <c r="N403" s="1159"/>
      <c r="O403" s="607"/>
      <c r="P403" s="516"/>
      <c r="Q403" s="480"/>
      <c r="R403" s="792"/>
      <c r="S403" s="516"/>
    </row>
    <row r="404" spans="1:20" ht="18.75" x14ac:dyDescent="0.3">
      <c r="A404" s="664">
        <v>10</v>
      </c>
      <c r="B404" s="1176" t="s">
        <v>1455</v>
      </c>
      <c r="C404" s="1177" t="s">
        <v>1472</v>
      </c>
      <c r="D404" s="1178" t="s">
        <v>44</v>
      </c>
      <c r="F404" s="664">
        <v>10</v>
      </c>
      <c r="G404" s="1181" t="s">
        <v>1420</v>
      </c>
      <c r="H404" s="1182" t="s">
        <v>1495</v>
      </c>
      <c r="I404" s="1178" t="s">
        <v>44</v>
      </c>
      <c r="K404" s="480"/>
      <c r="L404" s="1163"/>
      <c r="M404" s="1159"/>
      <c r="N404" s="1159"/>
      <c r="O404" s="607"/>
      <c r="P404" s="516"/>
      <c r="Q404" s="516"/>
      <c r="R404" s="790"/>
      <c r="S404" s="785"/>
      <c r="T404" s="487"/>
    </row>
    <row r="405" spans="1:20" ht="18.75" x14ac:dyDescent="0.3">
      <c r="A405" s="664">
        <v>11</v>
      </c>
      <c r="B405" s="1176" t="s">
        <v>1437</v>
      </c>
      <c r="C405" s="1177" t="s">
        <v>1473</v>
      </c>
      <c r="D405" s="1178" t="s">
        <v>44</v>
      </c>
      <c r="F405" s="664">
        <v>11</v>
      </c>
      <c r="G405" s="1181" t="s">
        <v>1421</v>
      </c>
      <c r="H405" s="1182" t="s">
        <v>1496</v>
      </c>
      <c r="I405" s="1178" t="s">
        <v>45</v>
      </c>
      <c r="K405" s="480"/>
      <c r="L405" s="1163"/>
      <c r="M405" s="1159"/>
      <c r="N405" s="1159"/>
      <c r="O405" s="607"/>
      <c r="P405" s="516"/>
      <c r="Q405" s="794"/>
      <c r="R405" s="793"/>
      <c r="S405" s="794"/>
      <c r="T405" s="487"/>
    </row>
    <row r="406" spans="1:20" ht="18.75" x14ac:dyDescent="0.3">
      <c r="A406" s="664">
        <v>12</v>
      </c>
      <c r="B406" s="1176" t="s">
        <v>1456</v>
      </c>
      <c r="C406" s="1177" t="s">
        <v>1474</v>
      </c>
      <c r="D406" s="1178" t="s">
        <v>44</v>
      </c>
      <c r="F406" s="664">
        <v>12</v>
      </c>
      <c r="G406" s="1176" t="s">
        <v>1460</v>
      </c>
      <c r="H406" s="1177" t="s">
        <v>1497</v>
      </c>
      <c r="I406" s="1178" t="s">
        <v>44</v>
      </c>
      <c r="K406" s="480"/>
      <c r="L406" s="1163"/>
      <c r="M406" s="1159"/>
      <c r="N406" s="1159"/>
      <c r="O406" s="607"/>
      <c r="P406" s="516"/>
      <c r="Q406" s="487"/>
      <c r="R406" s="790"/>
      <c r="S406" s="785"/>
      <c r="T406" s="487"/>
    </row>
    <row r="407" spans="1:20" ht="18.75" x14ac:dyDescent="0.3">
      <c r="A407" s="664">
        <v>13</v>
      </c>
      <c r="B407" s="1181" t="s">
        <v>1422</v>
      </c>
      <c r="C407" s="1182" t="s">
        <v>1475</v>
      </c>
      <c r="D407" s="1178" t="s">
        <v>45</v>
      </c>
      <c r="F407" s="664">
        <v>13</v>
      </c>
      <c r="G407" s="1176" t="s">
        <v>1438</v>
      </c>
      <c r="H407" s="1177" t="s">
        <v>1498</v>
      </c>
      <c r="I407" s="1178" t="s">
        <v>45</v>
      </c>
      <c r="K407" s="480"/>
      <c r="L407" s="1164"/>
      <c r="M407" s="1165"/>
      <c r="N407" s="1159"/>
      <c r="O407" s="607"/>
      <c r="P407" s="516"/>
      <c r="Q407" s="480"/>
      <c r="R407" s="790"/>
      <c r="S407" s="785"/>
      <c r="T407" s="487"/>
    </row>
    <row r="408" spans="1:20" ht="18.75" x14ac:dyDescent="0.3">
      <c r="A408" s="664">
        <v>14</v>
      </c>
      <c r="B408" s="1176" t="s">
        <v>1457</v>
      </c>
      <c r="C408" s="1177" t="s">
        <v>1476</v>
      </c>
      <c r="D408" s="1178" t="s">
        <v>44</v>
      </c>
      <c r="F408" s="664">
        <v>14</v>
      </c>
      <c r="G408" s="1176" t="s">
        <v>1439</v>
      </c>
      <c r="H408" s="1177" t="s">
        <v>1499</v>
      </c>
      <c r="I408" s="1178" t="s">
        <v>44</v>
      </c>
      <c r="K408" s="480"/>
      <c r="L408" s="1163"/>
      <c r="M408" s="1159"/>
      <c r="N408" s="1159"/>
      <c r="O408" s="607"/>
      <c r="P408" s="516"/>
      <c r="Q408" s="480"/>
      <c r="R408" s="793"/>
      <c r="S408" s="794"/>
      <c r="T408" s="487"/>
    </row>
    <row r="409" spans="1:20" ht="18.75" x14ac:dyDescent="0.3">
      <c r="A409" s="664">
        <v>15</v>
      </c>
      <c r="B409" s="1181" t="s">
        <v>1423</v>
      </c>
      <c r="C409" s="1182" t="s">
        <v>1477</v>
      </c>
      <c r="D409" s="1178" t="s">
        <v>44</v>
      </c>
      <c r="F409" s="664">
        <v>15</v>
      </c>
      <c r="G409" s="1176" t="s">
        <v>1458</v>
      </c>
      <c r="H409" s="1177" t="s">
        <v>1500</v>
      </c>
      <c r="I409" s="1178" t="s">
        <v>44</v>
      </c>
      <c r="K409" s="480"/>
      <c r="L409" s="1164"/>
      <c r="M409" s="1165"/>
      <c r="N409" s="1159"/>
      <c r="O409" s="607"/>
      <c r="P409" s="516"/>
      <c r="Q409" s="516"/>
      <c r="R409" s="790"/>
      <c r="S409" s="516"/>
      <c r="T409" s="487"/>
    </row>
    <row r="410" spans="1:20" ht="18.75" x14ac:dyDescent="0.3">
      <c r="A410" s="664">
        <v>16</v>
      </c>
      <c r="B410" s="1176" t="s">
        <v>1440</v>
      </c>
      <c r="C410" s="1177" t="s">
        <v>1478</v>
      </c>
      <c r="D410" s="1178" t="s">
        <v>45</v>
      </c>
      <c r="F410" s="664">
        <v>16</v>
      </c>
      <c r="G410" s="1181" t="s">
        <v>1424</v>
      </c>
      <c r="H410" s="1182" t="s">
        <v>1501</v>
      </c>
      <c r="I410" s="1178" t="s">
        <v>45</v>
      </c>
      <c r="K410" s="480"/>
      <c r="L410" s="1163"/>
      <c r="M410" s="1159"/>
      <c r="N410" s="1159"/>
      <c r="O410" s="607"/>
      <c r="P410" s="794"/>
      <c r="Q410" s="480"/>
      <c r="R410" s="793"/>
      <c r="S410" s="794"/>
      <c r="T410" s="487"/>
    </row>
    <row r="411" spans="1:20" ht="18.75" x14ac:dyDescent="0.3">
      <c r="A411" s="664">
        <v>17</v>
      </c>
      <c r="B411" s="1181" t="s">
        <v>1425</v>
      </c>
      <c r="C411" s="1182" t="s">
        <v>1479</v>
      </c>
      <c r="D411" s="1178" t="s">
        <v>45</v>
      </c>
      <c r="F411" s="664">
        <v>17</v>
      </c>
      <c r="G411" s="1176" t="s">
        <v>1441</v>
      </c>
      <c r="H411" s="1177" t="s">
        <v>1502</v>
      </c>
      <c r="I411" s="1178" t="s">
        <v>45</v>
      </c>
      <c r="K411" s="480"/>
      <c r="L411" s="1164"/>
      <c r="M411" s="1165"/>
      <c r="N411" s="1159"/>
      <c r="O411" s="607"/>
      <c r="P411" s="516"/>
      <c r="Q411" s="516"/>
      <c r="R411" s="790"/>
      <c r="S411" s="785"/>
      <c r="T411" s="487"/>
    </row>
    <row r="412" spans="1:20" ht="18.75" x14ac:dyDescent="0.3">
      <c r="A412" s="664">
        <v>18</v>
      </c>
      <c r="B412" s="1176" t="s">
        <v>1442</v>
      </c>
      <c r="C412" s="1177" t="s">
        <v>1480</v>
      </c>
      <c r="D412" s="1178" t="s">
        <v>44</v>
      </c>
      <c r="F412" s="664">
        <v>18</v>
      </c>
      <c r="G412" s="1181" t="s">
        <v>1426</v>
      </c>
      <c r="H412" s="1182" t="s">
        <v>1503</v>
      </c>
      <c r="I412" s="1178" t="s">
        <v>45</v>
      </c>
      <c r="K412" s="480"/>
      <c r="L412" s="1163"/>
      <c r="M412" s="1159"/>
      <c r="N412" s="1159"/>
      <c r="O412" s="607"/>
      <c r="P412" s="607"/>
      <c r="Q412" s="516"/>
      <c r="R412" s="790"/>
      <c r="S412" s="516"/>
      <c r="T412" s="487"/>
    </row>
    <row r="413" spans="1:20" ht="18.75" x14ac:dyDescent="0.3">
      <c r="A413" s="664">
        <v>19</v>
      </c>
      <c r="B413" s="1176" t="s">
        <v>1443</v>
      </c>
      <c r="C413" s="1177" t="s">
        <v>1481</v>
      </c>
      <c r="D413" s="1178" t="s">
        <v>45</v>
      </c>
      <c r="F413" s="664">
        <v>19</v>
      </c>
      <c r="G413" s="1181" t="s">
        <v>1427</v>
      </c>
      <c r="H413" s="1182" t="s">
        <v>1504</v>
      </c>
      <c r="I413" s="1178" t="s">
        <v>44</v>
      </c>
      <c r="K413" s="480"/>
      <c r="L413" s="1163"/>
      <c r="M413" s="1159"/>
      <c r="N413" s="1159"/>
      <c r="O413" s="607"/>
      <c r="P413" s="607"/>
      <c r="Q413" s="480"/>
      <c r="R413" s="792"/>
      <c r="S413" s="516"/>
    </row>
    <row r="414" spans="1:20" ht="18.75" x14ac:dyDescent="0.3">
      <c r="A414" s="664">
        <v>20</v>
      </c>
      <c r="B414" s="1176" t="s">
        <v>1444</v>
      </c>
      <c r="C414" s="1177" t="s">
        <v>1482</v>
      </c>
      <c r="D414" s="1178" t="s">
        <v>45</v>
      </c>
      <c r="F414" s="664">
        <v>20</v>
      </c>
      <c r="G414" s="1176" t="s">
        <v>1447</v>
      </c>
      <c r="H414" s="1177" t="s">
        <v>1505</v>
      </c>
      <c r="I414" s="1178" t="s">
        <v>44</v>
      </c>
      <c r="K414" s="480"/>
      <c r="L414" s="1163"/>
      <c r="M414" s="1159"/>
      <c r="N414" s="1159"/>
      <c r="O414" s="607"/>
      <c r="P414" s="607"/>
      <c r="Q414" s="480"/>
      <c r="R414" s="792"/>
      <c r="S414" s="516"/>
    </row>
    <row r="415" spans="1:20" ht="18.75" x14ac:dyDescent="0.3">
      <c r="A415" s="664">
        <v>21</v>
      </c>
      <c r="B415" s="1176" t="s">
        <v>1445</v>
      </c>
      <c r="C415" s="1177" t="s">
        <v>1483</v>
      </c>
      <c r="D415" s="1178" t="s">
        <v>45</v>
      </c>
      <c r="F415" s="664">
        <v>21</v>
      </c>
      <c r="G415" s="1179" t="s">
        <v>1433</v>
      </c>
      <c r="H415" s="1180" t="s">
        <v>1506</v>
      </c>
      <c r="I415" s="1178" t="s">
        <v>44</v>
      </c>
      <c r="K415" s="480"/>
      <c r="L415" s="1163"/>
      <c r="M415" s="1159"/>
      <c r="N415" s="1159"/>
      <c r="O415" s="607"/>
      <c r="P415" s="607"/>
      <c r="Q415" s="786"/>
      <c r="R415" s="792"/>
      <c r="S415" s="516"/>
    </row>
    <row r="416" spans="1:20" ht="18.75" x14ac:dyDescent="0.3">
      <c r="A416" s="664">
        <v>22</v>
      </c>
      <c r="B416" s="1176" t="s">
        <v>1446</v>
      </c>
      <c r="C416" s="1177" t="s">
        <v>1484</v>
      </c>
      <c r="D416" s="1178" t="s">
        <v>45</v>
      </c>
      <c r="F416" s="664">
        <v>22</v>
      </c>
      <c r="G416" s="1176" t="s">
        <v>1808</v>
      </c>
      <c r="H416" s="1174" t="s">
        <v>1809</v>
      </c>
      <c r="I416" s="1178" t="s">
        <v>45</v>
      </c>
      <c r="K416" s="480"/>
      <c r="L416" s="1163"/>
      <c r="M416" s="1159"/>
      <c r="N416" s="1159"/>
      <c r="Q416" s="480"/>
      <c r="R416" s="790"/>
      <c r="S416" s="516"/>
    </row>
    <row r="417" spans="1:20" ht="18.75" x14ac:dyDescent="0.3">
      <c r="A417" s="664">
        <v>23</v>
      </c>
      <c r="B417" s="1181" t="s">
        <v>1428</v>
      </c>
      <c r="C417" s="1182" t="s">
        <v>1485</v>
      </c>
      <c r="D417" s="1178" t="s">
        <v>45</v>
      </c>
      <c r="F417" s="664">
        <v>23</v>
      </c>
      <c r="G417" s="1176" t="s">
        <v>1459</v>
      </c>
      <c r="H417" s="1177" t="s">
        <v>1507</v>
      </c>
      <c r="I417" s="1178" t="s">
        <v>44</v>
      </c>
      <c r="K417" s="480"/>
      <c r="L417" s="1164"/>
      <c r="M417" s="1165"/>
      <c r="N417" s="1159"/>
      <c r="O417" s="607"/>
      <c r="P417" s="516"/>
      <c r="Q417" s="516"/>
      <c r="R417" s="790"/>
      <c r="S417" s="516"/>
    </row>
    <row r="418" spans="1:20" ht="18.75" x14ac:dyDescent="0.3">
      <c r="A418" s="664">
        <v>24</v>
      </c>
      <c r="B418" s="1176"/>
      <c r="C418" s="1177"/>
      <c r="D418" s="1178"/>
      <c r="F418" s="664">
        <v>24</v>
      </c>
      <c r="G418" s="1176" t="s">
        <v>1448</v>
      </c>
      <c r="H418" s="1177" t="s">
        <v>1508</v>
      </c>
      <c r="I418" s="1178" t="s">
        <v>44</v>
      </c>
      <c r="K418" s="480"/>
      <c r="L418" s="1166"/>
      <c r="M418" s="1167"/>
      <c r="N418" s="1159"/>
      <c r="O418" s="607"/>
      <c r="P418" s="516"/>
      <c r="Q418" s="480"/>
      <c r="R418" s="794"/>
      <c r="S418" s="607"/>
    </row>
    <row r="419" spans="1:20" ht="16.5" thickBot="1" x14ac:dyDescent="0.3">
      <c r="A419" s="668"/>
      <c r="B419" s="699"/>
      <c r="C419" s="700"/>
      <c r="D419" s="677"/>
      <c r="F419" s="668"/>
      <c r="G419" s="675"/>
      <c r="H419" s="676"/>
      <c r="I419" s="677"/>
      <c r="K419" s="480"/>
      <c r="L419" s="1164"/>
      <c r="M419" s="1165"/>
      <c r="N419" s="1159"/>
      <c r="O419" s="607"/>
      <c r="P419" s="516"/>
      <c r="Q419" s="480"/>
      <c r="R419" s="794"/>
      <c r="S419" s="607"/>
    </row>
    <row r="420" spans="1:20" ht="18" x14ac:dyDescent="0.25">
      <c r="A420" s="479"/>
      <c r="B420" s="479"/>
      <c r="C420" s="495"/>
      <c r="D420" s="479"/>
      <c r="F420" s="479"/>
      <c r="G420" s="479"/>
      <c r="H420" s="495"/>
      <c r="I420" s="479"/>
      <c r="K420" s="480"/>
      <c r="L420" s="1163"/>
      <c r="M420" s="1159"/>
      <c r="N420" s="1159"/>
      <c r="O420" s="713"/>
      <c r="P420" s="782"/>
      <c r="Q420" s="351"/>
      <c r="R420" s="794"/>
      <c r="S420" s="607"/>
    </row>
    <row r="421" spans="1:20" x14ac:dyDescent="0.2">
      <c r="B421" s="462"/>
      <c r="C421" s="659" t="s">
        <v>115</v>
      </c>
      <c r="D421" s="125">
        <f>COUNTIF(D395:D419,"L")</f>
        <v>10</v>
      </c>
      <c r="H421" s="464" t="s">
        <v>115</v>
      </c>
      <c r="I421" s="125">
        <f>COUNTIF(I395:I419,"L")</f>
        <v>10</v>
      </c>
      <c r="K421" s="607"/>
      <c r="L421" s="1164"/>
      <c r="M421" s="1165"/>
      <c r="N421" s="1159"/>
      <c r="O421" s="607"/>
      <c r="P421" s="516"/>
      <c r="Q421" s="480"/>
      <c r="R421" s="607"/>
      <c r="S421" s="607"/>
    </row>
    <row r="422" spans="1:20" ht="15.75" thickBot="1" x14ac:dyDescent="0.25">
      <c r="B422" s="462"/>
      <c r="C422" s="659" t="s">
        <v>264</v>
      </c>
      <c r="D422" s="125">
        <f>COUNTIF(D395:D419,"P")</f>
        <v>13</v>
      </c>
      <c r="H422" s="464" t="s">
        <v>264</v>
      </c>
      <c r="I422" s="125">
        <f>COUNTIF(I395:I419,"P")</f>
        <v>14</v>
      </c>
      <c r="K422" s="607"/>
      <c r="L422" s="1166"/>
      <c r="M422" s="1167"/>
      <c r="N422" s="1159"/>
      <c r="O422" s="607"/>
      <c r="P422" s="516"/>
      <c r="Q422" s="480"/>
      <c r="R422" s="607"/>
      <c r="S422" s="607"/>
    </row>
    <row r="423" spans="1:20" x14ac:dyDescent="0.2">
      <c r="B423" s="462"/>
      <c r="C423" s="659"/>
      <c r="D423" s="394">
        <f>SUM(D421:D422)</f>
        <v>23</v>
      </c>
      <c r="H423" s="464"/>
      <c r="I423" s="394">
        <f>SUM(I421:I422)</f>
        <v>24</v>
      </c>
      <c r="K423" s="607"/>
      <c r="L423" s="1164"/>
      <c r="M423" s="1165"/>
      <c r="N423" s="1159"/>
      <c r="O423" s="607"/>
      <c r="P423" s="516"/>
      <c r="Q423" s="480"/>
      <c r="R423" s="607"/>
      <c r="S423" s="607"/>
    </row>
    <row r="424" spans="1:20" ht="18" x14ac:dyDescent="0.25">
      <c r="A424" s="125" t="s">
        <v>265</v>
      </c>
      <c r="B424" s="462"/>
      <c r="C424" s="520"/>
      <c r="F424" s="125" t="s">
        <v>265</v>
      </c>
      <c r="K424" s="607"/>
      <c r="L424" s="1163"/>
      <c r="M424" s="1159"/>
      <c r="N424" s="1159"/>
      <c r="O424" s="607"/>
      <c r="P424" s="351"/>
      <c r="Q424" s="782"/>
      <c r="R424" s="607"/>
      <c r="S424" s="607"/>
    </row>
    <row r="425" spans="1:20" x14ac:dyDescent="0.2">
      <c r="B425" s="462"/>
      <c r="C425" s="680" t="s">
        <v>1461</v>
      </c>
      <c r="D425" s="63"/>
      <c r="H425" s="125" t="s">
        <v>1509</v>
      </c>
      <c r="K425" s="607"/>
      <c r="L425" s="1163"/>
      <c r="M425" s="1159"/>
      <c r="N425" s="1159"/>
      <c r="O425" s="607"/>
      <c r="P425" s="516"/>
      <c r="Q425" s="516"/>
      <c r="R425" s="607"/>
      <c r="S425" s="607"/>
    </row>
    <row r="426" spans="1:20" x14ac:dyDescent="0.2">
      <c r="K426" s="63"/>
      <c r="L426" s="1163"/>
      <c r="M426" s="1159"/>
      <c r="N426" s="1159"/>
      <c r="O426" s="607"/>
      <c r="P426" s="516"/>
      <c r="Q426" s="480"/>
    </row>
    <row r="427" spans="1:20" ht="18" hidden="1" x14ac:dyDescent="0.25">
      <c r="A427" s="681" t="s">
        <v>810</v>
      </c>
      <c r="B427" s="682"/>
      <c r="C427" s="721"/>
      <c r="D427" s="682"/>
      <c r="E427" s="682"/>
      <c r="F427" s="682"/>
      <c r="G427" s="682"/>
      <c r="H427" s="682"/>
      <c r="K427" s="713"/>
      <c r="L427" s="1164"/>
      <c r="M427" s="1165"/>
      <c r="N427" s="1159"/>
      <c r="O427" s="607"/>
      <c r="P427" s="516"/>
      <c r="Q427" s="516"/>
      <c r="R427" s="713"/>
      <c r="S427" s="516"/>
      <c r="T427" s="487"/>
    </row>
    <row r="428" spans="1:20" ht="18.75" hidden="1" x14ac:dyDescent="0.25">
      <c r="A428" s="681" t="s">
        <v>1292</v>
      </c>
      <c r="B428" s="682"/>
      <c r="C428" s="721"/>
      <c r="D428" s="682"/>
      <c r="E428" s="682"/>
      <c r="F428" s="682"/>
      <c r="G428" s="682"/>
      <c r="H428" s="682"/>
      <c r="K428" s="713"/>
      <c r="L428" s="1164"/>
      <c r="M428" s="1165"/>
      <c r="N428" s="1159"/>
      <c r="O428" s="607"/>
      <c r="P428" s="516"/>
      <c r="Q428" s="480"/>
      <c r="R428" s="784"/>
      <c r="S428" s="785"/>
      <c r="T428" s="487"/>
    </row>
    <row r="429" spans="1:20" ht="18" hidden="1" x14ac:dyDescent="0.25">
      <c r="A429" s="681" t="s">
        <v>142</v>
      </c>
      <c r="B429" s="682"/>
      <c r="C429" s="721"/>
      <c r="D429" s="682"/>
      <c r="E429" s="682"/>
      <c r="F429" s="682"/>
      <c r="G429" s="682"/>
      <c r="H429" s="682"/>
      <c r="K429" s="713"/>
      <c r="L429" s="1163"/>
      <c r="M429" s="1159"/>
      <c r="N429" s="1159"/>
      <c r="O429" s="607"/>
      <c r="P429" s="516"/>
      <c r="Q429" s="782"/>
      <c r="R429" s="713"/>
      <c r="S429" s="516"/>
      <c r="T429" s="487"/>
    </row>
    <row r="430" spans="1:20" ht="15.75" hidden="1" x14ac:dyDescent="0.25">
      <c r="K430" s="607"/>
      <c r="L430" s="1163"/>
      <c r="M430" s="1159"/>
      <c r="N430" s="1159"/>
      <c r="O430" s="607"/>
      <c r="P430" s="794"/>
      <c r="Q430" s="516"/>
      <c r="R430" s="607"/>
      <c r="S430" s="516"/>
      <c r="T430" s="487"/>
    </row>
    <row r="431" spans="1:20" ht="16.5" hidden="1" thickBot="1" x14ac:dyDescent="0.3">
      <c r="A431" s="517" t="s">
        <v>1290</v>
      </c>
      <c r="B431" s="517"/>
      <c r="C431" s="517"/>
      <c r="D431" s="517"/>
      <c r="F431" s="517" t="s">
        <v>1291</v>
      </c>
      <c r="G431" s="517"/>
      <c r="H431" s="517"/>
      <c r="I431" s="517"/>
      <c r="J431" s="186"/>
      <c r="K431" s="722"/>
      <c r="L431" s="1163"/>
      <c r="M431" s="1159"/>
      <c r="N431" s="1159"/>
      <c r="O431" s="607"/>
      <c r="P431" s="794"/>
      <c r="Q431" s="794"/>
      <c r="R431" s="722"/>
      <c r="S431" s="722"/>
      <c r="T431" s="487"/>
    </row>
    <row r="432" spans="1:20" ht="16.5" hidden="1" thickBot="1" x14ac:dyDescent="0.3">
      <c r="A432" s="187" t="s">
        <v>152</v>
      </c>
      <c r="B432" s="188" t="s">
        <v>41</v>
      </c>
      <c r="C432" s="188" t="s">
        <v>42</v>
      </c>
      <c r="D432" s="189" t="s">
        <v>153</v>
      </c>
      <c r="E432" s="816"/>
      <c r="F432" s="187" t="s">
        <v>152</v>
      </c>
      <c r="G432" s="809" t="s">
        <v>41</v>
      </c>
      <c r="H432" s="809" t="s">
        <v>42</v>
      </c>
      <c r="I432" s="810" t="s">
        <v>153</v>
      </c>
      <c r="J432" s="186"/>
      <c r="K432" s="351"/>
      <c r="L432" s="1163"/>
      <c r="M432" s="1159"/>
      <c r="N432" s="1159"/>
      <c r="O432" s="607"/>
      <c r="P432" s="516"/>
      <c r="Q432" s="516"/>
      <c r="R432" s="786"/>
      <c r="S432" s="786"/>
      <c r="T432" s="487"/>
    </row>
    <row r="433" spans="1:20" ht="15.75" hidden="1" x14ac:dyDescent="0.25">
      <c r="A433" s="804"/>
      <c r="B433" s="805"/>
      <c r="C433" s="805"/>
      <c r="D433" s="806"/>
      <c r="E433" s="816"/>
      <c r="F433" s="505"/>
      <c r="G433" s="807"/>
      <c r="H433" s="808"/>
      <c r="I433" s="811"/>
      <c r="J433" s="186"/>
      <c r="K433" s="351"/>
      <c r="L433" s="1164"/>
      <c r="M433" s="1165"/>
      <c r="N433" s="1159"/>
      <c r="O433" s="607"/>
      <c r="P433" s="516"/>
      <c r="Q433" s="480"/>
      <c r="R433" s="787"/>
      <c r="S433" s="785"/>
      <c r="T433" s="487"/>
    </row>
    <row r="434" spans="1:20" ht="18.75" hidden="1" x14ac:dyDescent="0.2">
      <c r="A434" s="664">
        <v>1</v>
      </c>
      <c r="B434" s="1183">
        <v>4016010029</v>
      </c>
      <c r="C434" s="1174" t="s">
        <v>1082</v>
      </c>
      <c r="D434" s="1178" t="s">
        <v>44</v>
      </c>
      <c r="F434" s="664">
        <v>1</v>
      </c>
      <c r="G434" s="1183">
        <v>4016010010</v>
      </c>
      <c r="H434" s="1174" t="s">
        <v>1106</v>
      </c>
      <c r="I434" s="1178" t="s">
        <v>44</v>
      </c>
      <c r="K434" s="480"/>
      <c r="L434" s="1163"/>
      <c r="M434" s="1159"/>
      <c r="N434" s="1159"/>
      <c r="O434" s="607"/>
      <c r="P434" s="607"/>
      <c r="Q434" s="785"/>
      <c r="R434" s="790"/>
      <c r="S434" s="785"/>
      <c r="T434" s="487"/>
    </row>
    <row r="435" spans="1:20" ht="18.75" hidden="1" x14ac:dyDescent="0.2">
      <c r="A435" s="664">
        <v>2</v>
      </c>
      <c r="B435" s="1183">
        <v>4016010013</v>
      </c>
      <c r="C435" s="1174" t="s">
        <v>1083</v>
      </c>
      <c r="D435" s="1178" t="s">
        <v>45</v>
      </c>
      <c r="F435" s="664">
        <v>2</v>
      </c>
      <c r="G435" s="1183">
        <v>4016010011</v>
      </c>
      <c r="H435" s="1174" t="s">
        <v>1107</v>
      </c>
      <c r="I435" s="1178" t="s">
        <v>45</v>
      </c>
      <c r="K435" s="480"/>
      <c r="L435" s="1164"/>
      <c r="M435" s="1165"/>
      <c r="N435" s="1159"/>
      <c r="O435" s="607"/>
      <c r="P435" s="516"/>
      <c r="Q435" s="480"/>
      <c r="R435" s="790"/>
      <c r="S435" s="785"/>
      <c r="T435" s="487"/>
    </row>
    <row r="436" spans="1:20" ht="18.75" hidden="1" x14ac:dyDescent="0.2">
      <c r="A436" s="664">
        <v>3</v>
      </c>
      <c r="B436" s="1184">
        <v>4016010001</v>
      </c>
      <c r="C436" s="1175" t="s">
        <v>1084</v>
      </c>
      <c r="D436" s="1178" t="s">
        <v>44</v>
      </c>
      <c r="F436" s="664">
        <v>3</v>
      </c>
      <c r="G436" s="1183">
        <v>4016010012</v>
      </c>
      <c r="H436" s="1174" t="s">
        <v>1108</v>
      </c>
      <c r="I436" s="1178" t="s">
        <v>45</v>
      </c>
      <c r="K436" s="480"/>
      <c r="L436" s="1164"/>
      <c r="M436" s="1165"/>
      <c r="N436" s="1159"/>
      <c r="O436" s="607"/>
      <c r="P436" s="516"/>
      <c r="Q436" s="480"/>
      <c r="R436" s="790"/>
      <c r="S436" s="785"/>
      <c r="T436" s="487"/>
    </row>
    <row r="437" spans="1:20" ht="18.75" hidden="1" x14ac:dyDescent="0.25">
      <c r="A437" s="664">
        <v>4</v>
      </c>
      <c r="B437" s="1183">
        <v>4016010032</v>
      </c>
      <c r="C437" s="1174" t="s">
        <v>1085</v>
      </c>
      <c r="D437" s="1178" t="s">
        <v>44</v>
      </c>
      <c r="F437" s="664">
        <v>4</v>
      </c>
      <c r="G437" s="1183">
        <v>4016010030</v>
      </c>
      <c r="H437" s="1174" t="s">
        <v>1109</v>
      </c>
      <c r="I437" s="1178" t="s">
        <v>45</v>
      </c>
      <c r="K437" s="480"/>
      <c r="L437" s="1163"/>
      <c r="M437" s="1159"/>
      <c r="N437" s="1159"/>
      <c r="O437" s="713"/>
      <c r="P437" s="782"/>
      <c r="Q437" s="516"/>
      <c r="R437" s="790"/>
      <c r="S437" s="785"/>
      <c r="T437" s="487"/>
    </row>
    <row r="438" spans="1:20" ht="18.75" hidden="1" x14ac:dyDescent="0.2">
      <c r="A438" s="664">
        <v>5</v>
      </c>
      <c r="B438" s="1183">
        <v>4016010015</v>
      </c>
      <c r="C438" s="1174" t="s">
        <v>1086</v>
      </c>
      <c r="D438" s="1178" t="s">
        <v>44</v>
      </c>
      <c r="F438" s="664">
        <v>5</v>
      </c>
      <c r="G438" s="1183">
        <v>4016010031</v>
      </c>
      <c r="H438" s="1174" t="s">
        <v>1110</v>
      </c>
      <c r="I438" s="1178" t="s">
        <v>44</v>
      </c>
      <c r="K438" s="480"/>
      <c r="L438" s="1166"/>
      <c r="M438" s="1167"/>
      <c r="N438" s="1159"/>
      <c r="O438" s="607"/>
      <c r="P438" s="516"/>
      <c r="Q438" s="516"/>
      <c r="R438" s="790"/>
      <c r="S438" s="785"/>
      <c r="T438" s="487"/>
    </row>
    <row r="439" spans="1:20" ht="18.75" hidden="1" x14ac:dyDescent="0.25">
      <c r="A439" s="664">
        <v>6</v>
      </c>
      <c r="B439" s="1183">
        <v>4016010018</v>
      </c>
      <c r="C439" s="1174" t="s">
        <v>1087</v>
      </c>
      <c r="D439" s="1178" t="s">
        <v>44</v>
      </c>
      <c r="F439" s="664">
        <v>6</v>
      </c>
      <c r="G439" s="1183">
        <v>4016010014</v>
      </c>
      <c r="H439" s="1174" t="s">
        <v>1111</v>
      </c>
      <c r="I439" s="1178" t="s">
        <v>44</v>
      </c>
      <c r="K439" s="480"/>
      <c r="L439" s="1163"/>
      <c r="M439" s="1159"/>
      <c r="N439" s="1159"/>
      <c r="O439" s="607"/>
      <c r="P439" s="516"/>
      <c r="Q439" s="480"/>
      <c r="R439" s="793"/>
      <c r="S439" s="794"/>
      <c r="T439" s="487"/>
    </row>
    <row r="440" spans="1:20" ht="18.75" hidden="1" x14ac:dyDescent="0.25">
      <c r="A440" s="664">
        <v>7</v>
      </c>
      <c r="B440" s="1183">
        <v>4016010037</v>
      </c>
      <c r="C440" s="1174" t="s">
        <v>1088</v>
      </c>
      <c r="D440" s="1178" t="s">
        <v>44</v>
      </c>
      <c r="F440" s="664">
        <v>7</v>
      </c>
      <c r="G440" s="1183">
        <v>4016010033</v>
      </c>
      <c r="H440" s="1174" t="s">
        <v>1112</v>
      </c>
      <c r="I440" s="1178" t="s">
        <v>44</v>
      </c>
      <c r="K440" s="480"/>
      <c r="L440" s="1163"/>
      <c r="M440" s="1159"/>
      <c r="N440" s="1159"/>
      <c r="O440" s="713"/>
      <c r="P440" s="782"/>
      <c r="Q440" s="516"/>
      <c r="R440" s="790"/>
      <c r="S440" s="785"/>
      <c r="T440" s="487"/>
    </row>
    <row r="441" spans="1:20" ht="18.75" hidden="1" x14ac:dyDescent="0.25">
      <c r="A441" s="664">
        <v>8</v>
      </c>
      <c r="B441" s="1184">
        <v>4016010004</v>
      </c>
      <c r="C441" s="1175" t="s">
        <v>1089</v>
      </c>
      <c r="D441" s="1178" t="s">
        <v>45</v>
      </c>
      <c r="F441" s="664">
        <v>8</v>
      </c>
      <c r="G441" s="1183">
        <v>4016010034</v>
      </c>
      <c r="H441" s="1174" t="s">
        <v>1113</v>
      </c>
      <c r="I441" s="1178" t="s">
        <v>44</v>
      </c>
      <c r="K441" s="480"/>
      <c r="L441" s="480"/>
      <c r="M441" s="788"/>
      <c r="N441" s="752"/>
      <c r="O441" s="607"/>
      <c r="P441" s="516"/>
      <c r="Q441" s="789"/>
      <c r="R441" s="790"/>
      <c r="S441" s="785"/>
      <c r="T441" s="487"/>
    </row>
    <row r="442" spans="1:20" ht="18.75" hidden="1" x14ac:dyDescent="0.25">
      <c r="A442" s="664">
        <v>9</v>
      </c>
      <c r="B442" s="1183">
        <v>4016010039</v>
      </c>
      <c r="C442" s="1174" t="s">
        <v>1090</v>
      </c>
      <c r="D442" s="1178" t="s">
        <v>44</v>
      </c>
      <c r="F442" s="664">
        <v>9</v>
      </c>
      <c r="G442" s="1184">
        <v>4016010002</v>
      </c>
      <c r="H442" s="1175" t="s">
        <v>1114</v>
      </c>
      <c r="I442" s="1178" t="s">
        <v>45</v>
      </c>
      <c r="K442" s="480"/>
      <c r="L442" s="480"/>
      <c r="M442" s="788"/>
      <c r="N442" s="752"/>
      <c r="O442" s="607"/>
      <c r="P442" s="516"/>
      <c r="Q442" s="792"/>
      <c r="R442" s="792"/>
      <c r="S442" s="516"/>
    </row>
    <row r="443" spans="1:20" ht="18.75" hidden="1" x14ac:dyDescent="0.25">
      <c r="A443" s="664">
        <v>10</v>
      </c>
      <c r="B443" s="1183">
        <v>4016010041</v>
      </c>
      <c r="C443" s="1174" t="s">
        <v>1091</v>
      </c>
      <c r="D443" s="1178" t="s">
        <v>44</v>
      </c>
      <c r="F443" s="664">
        <v>10</v>
      </c>
      <c r="G443" s="1183">
        <v>4016010017</v>
      </c>
      <c r="H443" s="1174" t="s">
        <v>1115</v>
      </c>
      <c r="I443" s="1178" t="s">
        <v>44</v>
      </c>
      <c r="K443" s="480"/>
      <c r="L443" s="480"/>
      <c r="M443" s="791"/>
      <c r="N443" s="752"/>
      <c r="O443" s="607"/>
      <c r="P443" s="516"/>
      <c r="Q443" s="789"/>
      <c r="R443" s="790"/>
      <c r="S443" s="785"/>
      <c r="T443" s="487"/>
    </row>
    <row r="444" spans="1:20" ht="18.75" hidden="1" x14ac:dyDescent="0.25">
      <c r="A444" s="664">
        <v>11</v>
      </c>
      <c r="B444" s="1183">
        <v>4016010050</v>
      </c>
      <c r="C444" s="1174" t="s">
        <v>1092</v>
      </c>
      <c r="D444" s="1178" t="s">
        <v>44</v>
      </c>
      <c r="F444" s="664">
        <v>11</v>
      </c>
      <c r="G444" s="1183">
        <v>4016010035</v>
      </c>
      <c r="H444" s="1174" t="s">
        <v>1116</v>
      </c>
      <c r="I444" s="1178" t="s">
        <v>44</v>
      </c>
      <c r="K444" s="480"/>
      <c r="L444" s="480"/>
      <c r="M444" s="791"/>
      <c r="N444" s="752"/>
      <c r="O444" s="607"/>
      <c r="P444" s="516"/>
      <c r="Q444" s="792"/>
      <c r="R444" s="793"/>
      <c r="S444" s="794"/>
      <c r="T444" s="487"/>
    </row>
    <row r="445" spans="1:20" ht="18.75" hidden="1" x14ac:dyDescent="0.25">
      <c r="A445" s="664">
        <v>12</v>
      </c>
      <c r="B445" s="1183">
        <v>4016010042</v>
      </c>
      <c r="C445" s="1174" t="s">
        <v>1093</v>
      </c>
      <c r="D445" s="1178" t="s">
        <v>44</v>
      </c>
      <c r="F445" s="664">
        <v>12</v>
      </c>
      <c r="G445" s="1183">
        <v>4016010036</v>
      </c>
      <c r="H445" s="1174" t="s">
        <v>1117</v>
      </c>
      <c r="I445" s="1178" t="s">
        <v>44</v>
      </c>
      <c r="K445" s="480"/>
      <c r="L445" s="480"/>
      <c r="M445" s="788"/>
      <c r="N445" s="752"/>
      <c r="O445" s="607"/>
      <c r="P445" s="516"/>
      <c r="Q445" s="789"/>
      <c r="R445" s="790"/>
      <c r="S445" s="785"/>
      <c r="T445" s="487"/>
    </row>
    <row r="446" spans="1:20" ht="18.75" hidden="1" x14ac:dyDescent="0.25">
      <c r="A446" s="664">
        <v>13</v>
      </c>
      <c r="B446" s="1183">
        <v>4016010023</v>
      </c>
      <c r="C446" s="1174" t="s">
        <v>1094</v>
      </c>
      <c r="D446" s="1178" t="s">
        <v>44</v>
      </c>
      <c r="F446" s="664">
        <v>13</v>
      </c>
      <c r="G446" s="1183">
        <v>4016010020</v>
      </c>
      <c r="H446" s="1174" t="s">
        <v>1118</v>
      </c>
      <c r="I446" s="1178" t="s">
        <v>44</v>
      </c>
      <c r="K446" s="480"/>
      <c r="L446" s="480"/>
      <c r="M446" s="791"/>
      <c r="N446" s="752"/>
      <c r="O446" s="607"/>
      <c r="P446" s="516"/>
      <c r="Q446" s="789"/>
      <c r="R446" s="790"/>
      <c r="S446" s="785"/>
      <c r="T446" s="487"/>
    </row>
    <row r="447" spans="1:20" ht="18.75" hidden="1" x14ac:dyDescent="0.25">
      <c r="A447" s="664">
        <v>14</v>
      </c>
      <c r="B447" s="1183">
        <v>4016010024</v>
      </c>
      <c r="C447" s="1174" t="s">
        <v>1095</v>
      </c>
      <c r="D447" s="1178" t="s">
        <v>45</v>
      </c>
      <c r="F447" s="664">
        <v>14</v>
      </c>
      <c r="G447" s="1183">
        <v>4016010021</v>
      </c>
      <c r="H447" s="1174" t="s">
        <v>1119</v>
      </c>
      <c r="I447" s="1178" t="s">
        <v>44</v>
      </c>
      <c r="K447" s="480"/>
      <c r="L447" s="480"/>
      <c r="M447" s="788"/>
      <c r="N447" s="752"/>
      <c r="O447" s="607"/>
      <c r="P447" s="516"/>
      <c r="Q447" s="792"/>
      <c r="R447" s="793"/>
      <c r="S447" s="794"/>
      <c r="T447" s="487"/>
    </row>
    <row r="448" spans="1:20" ht="18.75" hidden="1" x14ac:dyDescent="0.25">
      <c r="A448" s="664">
        <v>15</v>
      </c>
      <c r="B448" s="1183">
        <v>4016010043</v>
      </c>
      <c r="C448" s="1174" t="s">
        <v>1096</v>
      </c>
      <c r="D448" s="1178" t="s">
        <v>45</v>
      </c>
      <c r="F448" s="664">
        <v>15</v>
      </c>
      <c r="G448" s="1183">
        <v>4016010022</v>
      </c>
      <c r="H448" s="1174" t="s">
        <v>1120</v>
      </c>
      <c r="I448" s="1178" t="s">
        <v>45</v>
      </c>
      <c r="K448" s="480"/>
      <c r="L448" s="480"/>
      <c r="M448" s="791"/>
      <c r="N448" s="752"/>
      <c r="O448" s="607"/>
      <c r="P448" s="516"/>
      <c r="Q448" s="789"/>
      <c r="R448" s="790"/>
      <c r="S448" s="516"/>
      <c r="T448" s="487"/>
    </row>
    <row r="449" spans="1:20" ht="18.75" hidden="1" x14ac:dyDescent="0.25">
      <c r="A449" s="664">
        <v>16</v>
      </c>
      <c r="B449" s="1183">
        <v>4016010051</v>
      </c>
      <c r="C449" s="1174" t="s">
        <v>1097</v>
      </c>
      <c r="D449" s="1178" t="s">
        <v>44</v>
      </c>
      <c r="F449" s="664" t="s">
        <v>928</v>
      </c>
      <c r="G449" s="1183">
        <v>4016010038</v>
      </c>
      <c r="H449" s="1174" t="s">
        <v>1121</v>
      </c>
      <c r="I449" s="1178" t="s">
        <v>44</v>
      </c>
      <c r="K449" s="480"/>
      <c r="L449" s="480"/>
      <c r="M449" s="788"/>
      <c r="N449" s="752"/>
      <c r="O449" s="607"/>
      <c r="P449" s="516"/>
      <c r="Q449" s="792"/>
      <c r="R449" s="793"/>
      <c r="S449" s="794"/>
      <c r="T449" s="487"/>
    </row>
    <row r="450" spans="1:20" ht="18.75" hidden="1" x14ac:dyDescent="0.25">
      <c r="A450" s="664">
        <v>17</v>
      </c>
      <c r="B450" s="1183">
        <v>4016010025</v>
      </c>
      <c r="C450" s="1174" t="s">
        <v>1098</v>
      </c>
      <c r="D450" s="1178" t="s">
        <v>44</v>
      </c>
      <c r="F450" s="664">
        <v>17</v>
      </c>
      <c r="G450" s="1184">
        <v>4016010003</v>
      </c>
      <c r="H450" s="1175" t="s">
        <v>1122</v>
      </c>
      <c r="I450" s="1178" t="s">
        <v>44</v>
      </c>
      <c r="K450" s="480"/>
      <c r="L450" s="795"/>
      <c r="M450" s="791"/>
      <c r="N450" s="796"/>
      <c r="O450" s="607"/>
      <c r="P450" s="516"/>
      <c r="Q450" s="789"/>
      <c r="R450" s="790"/>
      <c r="S450" s="785"/>
      <c r="T450" s="487"/>
    </row>
    <row r="451" spans="1:20" ht="18.75" hidden="1" x14ac:dyDescent="0.25">
      <c r="A451" s="664">
        <v>18</v>
      </c>
      <c r="B451" s="1184">
        <v>4016010007</v>
      </c>
      <c r="C451" s="1175" t="s">
        <v>1099</v>
      </c>
      <c r="D451" s="1178" t="s">
        <v>44</v>
      </c>
      <c r="F451" s="664">
        <v>18</v>
      </c>
      <c r="G451" s="1183">
        <v>4016010048</v>
      </c>
      <c r="H451" s="1174" t="s">
        <v>1123</v>
      </c>
      <c r="I451" s="1178" t="s">
        <v>44</v>
      </c>
      <c r="K451" s="480"/>
      <c r="L451" s="480"/>
      <c r="M451" s="791"/>
      <c r="N451" s="752"/>
      <c r="O451" s="607"/>
      <c r="P451" s="516"/>
      <c r="Q451" s="789"/>
      <c r="R451" s="790"/>
      <c r="S451" s="516"/>
      <c r="T451" s="487"/>
    </row>
    <row r="452" spans="1:20" ht="18.75" hidden="1" x14ac:dyDescent="0.25">
      <c r="A452" s="664">
        <v>19</v>
      </c>
      <c r="B452" s="1184">
        <v>4016010008</v>
      </c>
      <c r="C452" s="1175" t="s">
        <v>1100</v>
      </c>
      <c r="D452" s="1178" t="s">
        <v>45</v>
      </c>
      <c r="F452" s="664">
        <v>19</v>
      </c>
      <c r="G452" s="1184">
        <v>4016010005</v>
      </c>
      <c r="H452" s="1175" t="s">
        <v>1124</v>
      </c>
      <c r="I452" s="1178" t="s">
        <v>45</v>
      </c>
      <c r="K452" s="480"/>
      <c r="L452" s="480"/>
      <c r="M452" s="788"/>
      <c r="N452" s="752"/>
      <c r="O452" s="607"/>
      <c r="P452" s="516"/>
      <c r="Q452" s="792"/>
      <c r="R452" s="792"/>
      <c r="S452" s="516"/>
    </row>
    <row r="453" spans="1:20" ht="18.75" hidden="1" x14ac:dyDescent="0.25">
      <c r="A453" s="664">
        <v>20</v>
      </c>
      <c r="B453" s="1183">
        <v>4016010044</v>
      </c>
      <c r="C453" s="1174" t="s">
        <v>1101</v>
      </c>
      <c r="D453" s="1178" t="s">
        <v>45</v>
      </c>
      <c r="F453" s="664">
        <v>20</v>
      </c>
      <c r="G453" s="1183">
        <v>4016010040</v>
      </c>
      <c r="H453" s="1174" t="s">
        <v>1125</v>
      </c>
      <c r="I453" s="1178" t="s">
        <v>44</v>
      </c>
      <c r="K453" s="480"/>
      <c r="L453" s="480"/>
      <c r="M453" s="788"/>
      <c r="N453" s="752"/>
      <c r="O453" s="607"/>
      <c r="P453" s="516"/>
      <c r="Q453" s="792"/>
      <c r="R453" s="792"/>
      <c r="S453" s="516"/>
    </row>
    <row r="454" spans="1:20" ht="18.75" hidden="1" x14ac:dyDescent="0.2">
      <c r="A454" s="664">
        <v>21</v>
      </c>
      <c r="B454" s="1183">
        <v>4016010026</v>
      </c>
      <c r="C454" s="1174" t="s">
        <v>1102</v>
      </c>
      <c r="D454" s="1178" t="s">
        <v>45</v>
      </c>
      <c r="F454" s="664">
        <v>21</v>
      </c>
      <c r="G454" s="1183">
        <v>4016010049</v>
      </c>
      <c r="H454" s="1174" t="s">
        <v>1126</v>
      </c>
      <c r="I454" s="1178" t="s">
        <v>44</v>
      </c>
      <c r="K454" s="480"/>
      <c r="L454" s="480"/>
      <c r="M454" s="515"/>
      <c r="N454" s="752"/>
      <c r="O454" s="607"/>
      <c r="P454" s="516"/>
      <c r="Q454" s="792"/>
      <c r="R454" s="792"/>
      <c r="S454" s="516"/>
    </row>
    <row r="455" spans="1:20" ht="18.75" hidden="1" x14ac:dyDescent="0.2">
      <c r="A455" s="664">
        <v>22</v>
      </c>
      <c r="B455" s="1183">
        <v>4016010046</v>
      </c>
      <c r="C455" s="1174" t="s">
        <v>1103</v>
      </c>
      <c r="D455" s="1178" t="s">
        <v>45</v>
      </c>
      <c r="F455" s="664">
        <v>22</v>
      </c>
      <c r="G455" s="1184">
        <v>4016010009</v>
      </c>
      <c r="H455" s="1175" t="s">
        <v>1127</v>
      </c>
      <c r="I455" s="1178" t="s">
        <v>45</v>
      </c>
      <c r="K455" s="480"/>
      <c r="L455" s="480"/>
      <c r="M455" s="515"/>
      <c r="N455" s="752"/>
      <c r="O455" s="607"/>
      <c r="P455" s="516"/>
      <c r="Q455" s="789"/>
      <c r="R455" s="790"/>
      <c r="S455" s="516"/>
    </row>
    <row r="456" spans="1:20" ht="18.75" hidden="1" x14ac:dyDescent="0.2">
      <c r="A456" s="664">
        <v>23</v>
      </c>
      <c r="B456" s="1183">
        <v>4016010047</v>
      </c>
      <c r="C456" s="1174" t="s">
        <v>1104</v>
      </c>
      <c r="D456" s="1178" t="s">
        <v>44</v>
      </c>
      <c r="F456" s="664">
        <v>23</v>
      </c>
      <c r="G456" s="1183">
        <v>4016010045</v>
      </c>
      <c r="H456" s="1174" t="s">
        <v>1128</v>
      </c>
      <c r="I456" s="1178" t="s">
        <v>45</v>
      </c>
      <c r="K456" s="480"/>
      <c r="L456" s="480"/>
      <c r="M456" s="515"/>
      <c r="N456" s="752"/>
      <c r="O456" s="607"/>
      <c r="P456" s="516"/>
      <c r="Q456" s="789"/>
      <c r="R456" s="790"/>
      <c r="S456" s="516"/>
    </row>
    <row r="457" spans="1:20" ht="18.75" hidden="1" x14ac:dyDescent="0.25">
      <c r="A457" s="664">
        <v>24</v>
      </c>
      <c r="B457" s="1183">
        <v>4016010028</v>
      </c>
      <c r="C457" s="1174" t="s">
        <v>1105</v>
      </c>
      <c r="D457" s="1178" t="s">
        <v>44</v>
      </c>
      <c r="F457" s="664">
        <v>24</v>
      </c>
      <c r="G457" s="1183">
        <v>4016010027</v>
      </c>
      <c r="H457" s="1174" t="s">
        <v>1129</v>
      </c>
      <c r="I457" s="1178" t="s">
        <v>45</v>
      </c>
      <c r="K457" s="480"/>
      <c r="L457" s="607"/>
      <c r="M457" s="607"/>
      <c r="N457" s="797"/>
      <c r="O457" s="607"/>
      <c r="P457" s="794"/>
      <c r="Q457" s="793"/>
      <c r="R457" s="794"/>
      <c r="S457" s="607"/>
    </row>
    <row r="458" spans="1:20" ht="16.5" hidden="1" thickBot="1" x14ac:dyDescent="0.3">
      <c r="A458" s="475"/>
      <c r="B458" s="1168"/>
      <c r="C458" s="1169"/>
      <c r="D458" s="1170"/>
      <c r="E458" s="816"/>
      <c r="F458" s="813"/>
      <c r="G458" s="1171"/>
      <c r="H458" s="1172"/>
      <c r="I458" s="1173"/>
      <c r="K458" s="480"/>
      <c r="L458" s="798"/>
      <c r="M458" s="799"/>
      <c r="N458" s="797"/>
      <c r="O458" s="607"/>
      <c r="P458" s="794"/>
      <c r="Q458" s="800"/>
      <c r="R458" s="794"/>
      <c r="S458" s="607"/>
    </row>
    <row r="459" spans="1:20" ht="15.75" hidden="1" x14ac:dyDescent="0.25">
      <c r="A459" s="479"/>
      <c r="B459" s="479"/>
      <c r="C459" s="485"/>
      <c r="D459" s="482"/>
      <c r="F459" s="1250"/>
      <c r="G459" s="465"/>
      <c r="H459" s="1250"/>
      <c r="K459" s="480"/>
      <c r="L459" s="480"/>
      <c r="M459" s="484"/>
      <c r="N459" s="483"/>
      <c r="O459" s="607"/>
      <c r="P459" s="794"/>
      <c r="Q459" s="800"/>
      <c r="R459" s="794"/>
      <c r="S459" s="607"/>
    </row>
    <row r="460" spans="1:20" hidden="1" x14ac:dyDescent="0.2">
      <c r="A460" s="63"/>
      <c r="B460" s="63"/>
      <c r="C460" s="659" t="s">
        <v>115</v>
      </c>
      <c r="D460" s="125">
        <f>COUNTIF(D434:D458,"L")</f>
        <v>16</v>
      </c>
      <c r="H460" s="125" t="s">
        <v>115</v>
      </c>
      <c r="I460" s="125">
        <f>COUNTIF(I434:I458,"L")</f>
        <v>15</v>
      </c>
      <c r="K460" s="607"/>
      <c r="L460" s="607"/>
      <c r="M460" s="723"/>
      <c r="N460" s="607"/>
      <c r="O460" s="607"/>
      <c r="P460" s="607"/>
      <c r="Q460" s="607"/>
      <c r="R460" s="607"/>
      <c r="S460" s="607"/>
    </row>
    <row r="461" spans="1:20" ht="15.75" hidden="1" thickBot="1" x14ac:dyDescent="0.25">
      <c r="A461" s="63"/>
      <c r="B461" s="63"/>
      <c r="C461" s="659" t="s">
        <v>264</v>
      </c>
      <c r="D461" s="125">
        <f>COUNTIF(D434:D458,"P")</f>
        <v>8</v>
      </c>
      <c r="H461" s="125" t="s">
        <v>264</v>
      </c>
      <c r="I461" s="125">
        <f>COUNTIF(I434:I458,"P")</f>
        <v>9</v>
      </c>
      <c r="K461" s="607"/>
      <c r="L461" s="607"/>
      <c r="M461" s="723"/>
      <c r="N461" s="607"/>
      <c r="O461" s="607"/>
      <c r="P461" s="607"/>
      <c r="Q461" s="607"/>
      <c r="R461" s="607"/>
      <c r="S461" s="607"/>
    </row>
    <row r="462" spans="1:20" hidden="1" x14ac:dyDescent="0.2">
      <c r="A462" s="63"/>
      <c r="B462" s="63"/>
      <c r="C462" s="659"/>
      <c r="D462" s="394">
        <f>SUM(D460:D461)</f>
        <v>24</v>
      </c>
      <c r="I462" s="394">
        <f>SUM(I460:I461)</f>
        <v>24</v>
      </c>
      <c r="K462" s="607"/>
      <c r="L462" s="607"/>
      <c r="M462" s="723"/>
      <c r="N462" s="607"/>
      <c r="O462" s="607"/>
      <c r="P462" s="607"/>
      <c r="Q462" s="607"/>
      <c r="R462" s="607"/>
      <c r="S462" s="607"/>
    </row>
    <row r="463" spans="1:20" hidden="1" x14ac:dyDescent="0.2">
      <c r="A463" s="63" t="s">
        <v>265</v>
      </c>
      <c r="B463" s="63"/>
      <c r="D463" s="63"/>
      <c r="F463" s="125" t="s">
        <v>265</v>
      </c>
      <c r="K463" s="607"/>
      <c r="L463" s="607"/>
      <c r="M463" s="607"/>
      <c r="N463" s="607"/>
      <c r="O463" s="607"/>
      <c r="P463" s="607"/>
      <c r="Q463" s="607"/>
      <c r="R463" s="607"/>
      <c r="S463" s="607"/>
    </row>
    <row r="464" spans="1:20" hidden="1" x14ac:dyDescent="0.2">
      <c r="A464" s="63"/>
      <c r="B464" s="63"/>
      <c r="D464" s="63"/>
      <c r="H464" s="125" t="s">
        <v>1462</v>
      </c>
      <c r="K464" s="607"/>
      <c r="L464" s="607"/>
      <c r="M464" s="607"/>
      <c r="N464" s="607"/>
      <c r="O464" s="607"/>
      <c r="P464" s="607"/>
      <c r="Q464" s="607"/>
      <c r="R464" s="607"/>
      <c r="S464" s="607"/>
    </row>
    <row r="465" spans="1:20" ht="15.75" hidden="1" x14ac:dyDescent="0.25">
      <c r="A465" s="186"/>
    </row>
    <row r="466" spans="1:20" ht="18" hidden="1" x14ac:dyDescent="0.25">
      <c r="A466" s="681" t="s">
        <v>951</v>
      </c>
      <c r="B466" s="682"/>
      <c r="C466" s="721"/>
      <c r="D466" s="682"/>
      <c r="E466" s="682"/>
      <c r="F466" s="682"/>
      <c r="G466" s="682"/>
      <c r="H466" s="682"/>
      <c r="K466" s="713"/>
      <c r="L466" s="713"/>
      <c r="M466" s="713"/>
      <c r="N466" s="713"/>
      <c r="O466" s="713"/>
      <c r="P466" s="782"/>
      <c r="Q466" s="713"/>
      <c r="R466" s="713"/>
      <c r="S466" s="516"/>
      <c r="T466" s="487"/>
    </row>
    <row r="467" spans="1:20" ht="18.75" hidden="1" x14ac:dyDescent="0.25">
      <c r="A467" s="681" t="s">
        <v>1262</v>
      </c>
      <c r="B467" s="682"/>
      <c r="C467" s="721"/>
      <c r="D467" s="682"/>
      <c r="E467" s="682"/>
      <c r="F467" s="682"/>
      <c r="G467" s="682"/>
      <c r="H467" s="682"/>
      <c r="K467" s="713"/>
      <c r="L467" s="713"/>
      <c r="M467" s="713"/>
      <c r="N467" s="713"/>
      <c r="O467" s="713"/>
      <c r="P467" s="782"/>
      <c r="Q467" s="783"/>
      <c r="R467" s="784"/>
      <c r="S467" s="785"/>
      <c r="T467" s="487"/>
    </row>
    <row r="468" spans="1:20" ht="18" hidden="1" x14ac:dyDescent="0.25">
      <c r="A468" s="681" t="s">
        <v>142</v>
      </c>
      <c r="B468" s="682"/>
      <c r="C468" s="721"/>
      <c r="D468" s="682"/>
      <c r="E468" s="682"/>
      <c r="F468" s="682"/>
      <c r="G468" s="682"/>
      <c r="H468" s="682"/>
      <c r="K468" s="713"/>
      <c r="L468" s="713"/>
      <c r="M468" s="713"/>
      <c r="N468" s="713"/>
      <c r="O468" s="713"/>
      <c r="P468" s="782"/>
      <c r="Q468" s="713"/>
      <c r="R468" s="713"/>
      <c r="S468" s="516"/>
      <c r="T468" s="487"/>
    </row>
    <row r="469" spans="1:20" hidden="1" x14ac:dyDescent="0.2">
      <c r="K469" s="607"/>
      <c r="L469" s="607"/>
      <c r="M469" s="607"/>
      <c r="N469" s="607"/>
      <c r="O469" s="607"/>
      <c r="P469" s="516"/>
      <c r="Q469" s="607"/>
      <c r="R469" s="607"/>
      <c r="S469" s="516"/>
      <c r="T469" s="487"/>
    </row>
    <row r="470" spans="1:20" ht="16.5" hidden="1" thickBot="1" x14ac:dyDescent="0.3">
      <c r="A470" s="517" t="s">
        <v>1286</v>
      </c>
      <c r="B470" s="517"/>
      <c r="C470" s="517"/>
      <c r="D470" s="517"/>
      <c r="F470" s="517" t="s">
        <v>1287</v>
      </c>
      <c r="G470" s="517"/>
      <c r="H470" s="517"/>
      <c r="I470" s="517"/>
      <c r="J470" s="186"/>
      <c r="K470" s="722"/>
      <c r="L470" s="722"/>
      <c r="M470" s="722"/>
      <c r="N470" s="722"/>
      <c r="O470" s="607"/>
      <c r="P470" s="722"/>
      <c r="Q470" s="722"/>
      <c r="R470" s="722"/>
      <c r="S470" s="722"/>
      <c r="T470" s="487"/>
    </row>
    <row r="471" spans="1:20" ht="16.5" hidden="1" thickBot="1" x14ac:dyDescent="0.3">
      <c r="A471" s="187" t="s">
        <v>152</v>
      </c>
      <c r="B471" s="188" t="s">
        <v>41</v>
      </c>
      <c r="C471" s="188" t="s">
        <v>42</v>
      </c>
      <c r="D471" s="189" t="s">
        <v>153</v>
      </c>
      <c r="E471" s="816"/>
      <c r="F471" s="187" t="s">
        <v>152</v>
      </c>
      <c r="G471" s="809" t="s">
        <v>41</v>
      </c>
      <c r="H471" s="809" t="s">
        <v>42</v>
      </c>
      <c r="I471" s="810" t="s">
        <v>153</v>
      </c>
      <c r="J471" s="186"/>
      <c r="K471" s="351"/>
      <c r="L471" s="351"/>
      <c r="M471" s="351"/>
      <c r="N471" s="351"/>
      <c r="O471" s="607"/>
      <c r="P471" s="351"/>
      <c r="Q471" s="786"/>
      <c r="R471" s="786"/>
      <c r="S471" s="786"/>
      <c r="T471" s="487"/>
    </row>
    <row r="472" spans="1:20" ht="15.75" hidden="1" x14ac:dyDescent="0.25">
      <c r="A472" s="804"/>
      <c r="B472" s="805"/>
      <c r="C472" s="805"/>
      <c r="D472" s="806"/>
      <c r="E472" s="816"/>
      <c r="F472" s="505"/>
      <c r="G472" s="807"/>
      <c r="H472" s="808"/>
      <c r="I472" s="811"/>
      <c r="J472" s="186"/>
      <c r="K472" s="351"/>
      <c r="L472" s="351"/>
      <c r="M472" s="351"/>
      <c r="N472" s="351"/>
      <c r="O472" s="607"/>
      <c r="P472" s="516"/>
      <c r="Q472" s="785"/>
      <c r="R472" s="787"/>
      <c r="S472" s="785"/>
      <c r="T472" s="487"/>
    </row>
    <row r="473" spans="1:20" ht="18.75" hidden="1" x14ac:dyDescent="0.3">
      <c r="A473" s="470">
        <v>1</v>
      </c>
      <c r="B473" s="1185">
        <v>4015010001</v>
      </c>
      <c r="C473" s="1063" t="s">
        <v>811</v>
      </c>
      <c r="D473" s="1186" t="s">
        <v>44</v>
      </c>
      <c r="E473" s="816"/>
      <c r="F473" s="504">
        <v>1</v>
      </c>
      <c r="G473" s="1185">
        <v>4015010040</v>
      </c>
      <c r="H473" s="1027" t="s">
        <v>812</v>
      </c>
      <c r="I473" s="1186" t="s">
        <v>45</v>
      </c>
      <c r="K473" s="480"/>
      <c r="L473" s="480"/>
      <c r="M473" s="788"/>
      <c r="N473" s="752"/>
      <c r="O473" s="607"/>
      <c r="P473" s="516"/>
      <c r="Q473" s="789"/>
      <c r="R473" s="790"/>
      <c r="S473" s="785"/>
      <c r="T473" s="487"/>
    </row>
    <row r="474" spans="1:20" ht="18.75" hidden="1" x14ac:dyDescent="0.3">
      <c r="A474" s="470">
        <v>2</v>
      </c>
      <c r="B474" s="1185">
        <v>4015010039</v>
      </c>
      <c r="C474" s="1063" t="s">
        <v>813</v>
      </c>
      <c r="D474" s="1186" t="s">
        <v>44</v>
      </c>
      <c r="E474" s="816"/>
      <c r="F474" s="504">
        <v>2</v>
      </c>
      <c r="G474" s="1185">
        <v>4015010002</v>
      </c>
      <c r="H474" s="1027" t="s">
        <v>814</v>
      </c>
      <c r="I474" s="1186" t="s">
        <v>44</v>
      </c>
      <c r="K474" s="480"/>
      <c r="L474" s="480"/>
      <c r="M474" s="788"/>
      <c r="N474" s="752"/>
      <c r="O474" s="607"/>
      <c r="P474" s="516"/>
      <c r="Q474" s="789"/>
      <c r="R474" s="790"/>
      <c r="S474" s="785"/>
      <c r="T474" s="487"/>
    </row>
    <row r="475" spans="1:20" ht="18.75" hidden="1" x14ac:dyDescent="0.3">
      <c r="A475" s="470">
        <v>3</v>
      </c>
      <c r="B475" s="1185">
        <v>4015010057</v>
      </c>
      <c r="C475" s="1063" t="s">
        <v>895</v>
      </c>
      <c r="D475" s="1186" t="s">
        <v>44</v>
      </c>
      <c r="E475" s="816"/>
      <c r="F475" s="504">
        <v>3</v>
      </c>
      <c r="G475" s="1187">
        <v>4015010004</v>
      </c>
      <c r="H475" s="1193" t="s">
        <v>817</v>
      </c>
      <c r="I475" s="1189" t="s">
        <v>45</v>
      </c>
      <c r="K475" s="480"/>
      <c r="L475" s="480"/>
      <c r="M475" s="791"/>
      <c r="N475" s="752"/>
      <c r="O475" s="607"/>
      <c r="P475" s="516"/>
      <c r="Q475" s="789"/>
      <c r="R475" s="790"/>
      <c r="S475" s="785"/>
      <c r="T475" s="487"/>
    </row>
    <row r="476" spans="1:20" ht="18.75" hidden="1" x14ac:dyDescent="0.3">
      <c r="A476" s="470">
        <v>4</v>
      </c>
      <c r="B476" s="1185">
        <v>4015010041</v>
      </c>
      <c r="C476" s="1063" t="s">
        <v>816</v>
      </c>
      <c r="D476" s="1186" t="s">
        <v>45</v>
      </c>
      <c r="E476" s="816"/>
      <c r="F476" s="504">
        <v>4</v>
      </c>
      <c r="G476" s="1185">
        <v>4015010042</v>
      </c>
      <c r="H476" s="1027" t="s">
        <v>819</v>
      </c>
      <c r="I476" s="1186" t="s">
        <v>44</v>
      </c>
      <c r="K476" s="480"/>
      <c r="L476" s="480"/>
      <c r="M476" s="791"/>
      <c r="N476" s="752"/>
      <c r="O476" s="607"/>
      <c r="P476" s="516"/>
      <c r="Q476" s="789"/>
      <c r="R476" s="790"/>
      <c r="S476" s="785"/>
      <c r="T476" s="487"/>
    </row>
    <row r="477" spans="1:20" ht="18.75" hidden="1" x14ac:dyDescent="0.3">
      <c r="A477" s="470">
        <v>5</v>
      </c>
      <c r="B477" s="1185">
        <v>4015010043</v>
      </c>
      <c r="C477" s="1063" t="s">
        <v>818</v>
      </c>
      <c r="D477" s="1186" t="s">
        <v>44</v>
      </c>
      <c r="E477" s="816"/>
      <c r="F477" s="504">
        <v>5</v>
      </c>
      <c r="G477" s="1090">
        <v>4015010006</v>
      </c>
      <c r="H477" s="1194" t="s">
        <v>820</v>
      </c>
      <c r="I477" s="1186" t="s">
        <v>44</v>
      </c>
      <c r="K477" s="480"/>
      <c r="L477" s="480"/>
      <c r="M477" s="788"/>
      <c r="N477" s="752"/>
      <c r="O477" s="607"/>
      <c r="P477" s="516"/>
      <c r="Q477" s="789"/>
      <c r="R477" s="790"/>
      <c r="S477" s="785"/>
      <c r="T477" s="487"/>
    </row>
    <row r="478" spans="1:20" ht="18.75" hidden="1" x14ac:dyDescent="0.3">
      <c r="A478" s="470">
        <v>6</v>
      </c>
      <c r="B478" s="1185">
        <v>4015010005</v>
      </c>
      <c r="C478" s="1063" t="s">
        <v>899</v>
      </c>
      <c r="D478" s="1186" t="s">
        <v>45</v>
      </c>
      <c r="E478" s="816"/>
      <c r="F478" s="504">
        <v>6</v>
      </c>
      <c r="G478" s="1185">
        <v>4015010044</v>
      </c>
      <c r="H478" s="1027" t="s">
        <v>822</v>
      </c>
      <c r="I478" s="1186" t="s">
        <v>44</v>
      </c>
      <c r="K478" s="480"/>
      <c r="L478" s="480"/>
      <c r="M478" s="791"/>
      <c r="N478" s="752"/>
      <c r="O478" s="607"/>
      <c r="P478" s="516"/>
      <c r="Q478" s="792"/>
      <c r="R478" s="793"/>
      <c r="S478" s="794"/>
      <c r="T478" s="487"/>
    </row>
    <row r="479" spans="1:20" ht="18.75" hidden="1" x14ac:dyDescent="0.3">
      <c r="A479" s="470">
        <v>7</v>
      </c>
      <c r="B479" s="1185">
        <v>4015010007</v>
      </c>
      <c r="C479" s="1063" t="s">
        <v>821</v>
      </c>
      <c r="D479" s="1186" t="s">
        <v>45</v>
      </c>
      <c r="E479" s="816"/>
      <c r="F479" s="504">
        <v>7</v>
      </c>
      <c r="G479" s="1185">
        <v>4015010010</v>
      </c>
      <c r="H479" s="1027" t="s">
        <v>824</v>
      </c>
      <c r="I479" s="1186" t="s">
        <v>45</v>
      </c>
      <c r="K479" s="480"/>
      <c r="L479" s="480"/>
      <c r="M479" s="788"/>
      <c r="N479" s="752"/>
      <c r="O479" s="607"/>
      <c r="P479" s="516"/>
      <c r="Q479" s="789"/>
      <c r="R479" s="790"/>
      <c r="S479" s="785"/>
      <c r="T479" s="487"/>
    </row>
    <row r="480" spans="1:20" ht="18.75" hidden="1" x14ac:dyDescent="0.3">
      <c r="A480" s="470">
        <v>8</v>
      </c>
      <c r="B480" s="1185">
        <v>4015010020</v>
      </c>
      <c r="C480" s="1063" t="s">
        <v>823</v>
      </c>
      <c r="D480" s="1186" t="s">
        <v>44</v>
      </c>
      <c r="E480" s="816"/>
      <c r="F480" s="504">
        <v>8</v>
      </c>
      <c r="G480" s="1090">
        <v>4015010024</v>
      </c>
      <c r="H480" s="1194" t="s">
        <v>826</v>
      </c>
      <c r="I480" s="1186" t="s">
        <v>45</v>
      </c>
      <c r="K480" s="480"/>
      <c r="L480" s="480"/>
      <c r="M480" s="788"/>
      <c r="N480" s="752"/>
      <c r="O480" s="607"/>
      <c r="P480" s="516"/>
      <c r="Q480" s="789"/>
      <c r="R480" s="790"/>
      <c r="S480" s="785"/>
      <c r="T480" s="487"/>
    </row>
    <row r="481" spans="1:20" ht="18.75" hidden="1" x14ac:dyDescent="0.3">
      <c r="A481" s="471">
        <v>9</v>
      </c>
      <c r="B481" s="1185">
        <v>4015010011</v>
      </c>
      <c r="C481" s="1063" t="s">
        <v>825</v>
      </c>
      <c r="D481" s="1186" t="s">
        <v>44</v>
      </c>
      <c r="E481" s="816"/>
      <c r="F481" s="504">
        <v>9</v>
      </c>
      <c r="G481" s="1185">
        <v>4015010045</v>
      </c>
      <c r="H481" s="1027" t="s">
        <v>828</v>
      </c>
      <c r="I481" s="1186" t="s">
        <v>44</v>
      </c>
      <c r="K481" s="480"/>
      <c r="L481" s="480"/>
      <c r="M481" s="788"/>
      <c r="N481" s="752"/>
      <c r="O481" s="607"/>
      <c r="P481" s="516"/>
      <c r="Q481" s="792"/>
      <c r="R481" s="792"/>
      <c r="S481" s="516"/>
    </row>
    <row r="482" spans="1:20" ht="18.75" hidden="1" x14ac:dyDescent="0.3">
      <c r="A482" s="471">
        <v>10</v>
      </c>
      <c r="B482" s="1185">
        <v>4015010023</v>
      </c>
      <c r="C482" s="1063" t="s">
        <v>827</v>
      </c>
      <c r="D482" s="1186" t="s">
        <v>44</v>
      </c>
      <c r="E482" s="816"/>
      <c r="F482" s="504">
        <v>10</v>
      </c>
      <c r="G482" s="1185">
        <v>4015010046</v>
      </c>
      <c r="H482" s="1027" t="s">
        <v>832</v>
      </c>
      <c r="I482" s="1186" t="s">
        <v>45</v>
      </c>
      <c r="K482" s="480"/>
      <c r="L482" s="480"/>
      <c r="M482" s="791"/>
      <c r="N482" s="752"/>
      <c r="O482" s="607"/>
      <c r="P482" s="516"/>
      <c r="Q482" s="789"/>
      <c r="R482" s="790"/>
      <c r="S482" s="785"/>
      <c r="T482" s="487"/>
    </row>
    <row r="483" spans="1:20" ht="18.75" hidden="1" x14ac:dyDescent="0.3">
      <c r="A483" s="470">
        <v>11</v>
      </c>
      <c r="B483" s="1185">
        <v>4015010025</v>
      </c>
      <c r="C483" s="1063" t="s">
        <v>829</v>
      </c>
      <c r="D483" s="1186" t="s">
        <v>44</v>
      </c>
      <c r="E483" s="816"/>
      <c r="F483" s="504">
        <v>11</v>
      </c>
      <c r="G483" s="1185">
        <v>4015010050</v>
      </c>
      <c r="H483" s="1027" t="s">
        <v>835</v>
      </c>
      <c r="I483" s="1186" t="s">
        <v>44</v>
      </c>
      <c r="K483" s="480"/>
      <c r="L483" s="480"/>
      <c r="M483" s="791"/>
      <c r="N483" s="752"/>
      <c r="O483" s="607"/>
      <c r="P483" s="516"/>
      <c r="Q483" s="792"/>
      <c r="R483" s="793"/>
      <c r="S483" s="794"/>
      <c r="T483" s="487"/>
    </row>
    <row r="484" spans="1:20" ht="18.75" hidden="1" x14ac:dyDescent="0.3">
      <c r="A484" s="471">
        <v>12</v>
      </c>
      <c r="B484" s="1185">
        <v>4015010047</v>
      </c>
      <c r="C484" s="1063" t="s">
        <v>831</v>
      </c>
      <c r="D484" s="1186" t="s">
        <v>44</v>
      </c>
      <c r="E484" s="816"/>
      <c r="F484" s="504">
        <v>12</v>
      </c>
      <c r="G484" s="1090">
        <v>4015010052</v>
      </c>
      <c r="H484" s="1194" t="s">
        <v>837</v>
      </c>
      <c r="I484" s="1186" t="s">
        <v>45</v>
      </c>
      <c r="K484" s="480"/>
      <c r="L484" s="480"/>
      <c r="M484" s="788"/>
      <c r="N484" s="752"/>
      <c r="O484" s="607"/>
      <c r="P484" s="516"/>
      <c r="Q484" s="789"/>
      <c r="R484" s="790"/>
      <c r="S484" s="785"/>
      <c r="T484" s="487"/>
    </row>
    <row r="485" spans="1:20" ht="18.75" hidden="1" x14ac:dyDescent="0.3">
      <c r="A485" s="470">
        <v>13</v>
      </c>
      <c r="B485" s="1185">
        <v>4015010049</v>
      </c>
      <c r="C485" s="1063" t="s">
        <v>833</v>
      </c>
      <c r="D485" s="1186" t="s">
        <v>44</v>
      </c>
      <c r="E485" s="816"/>
      <c r="F485" s="504">
        <v>13</v>
      </c>
      <c r="G485" s="1090">
        <v>4015010014</v>
      </c>
      <c r="H485" s="1194" t="s">
        <v>840</v>
      </c>
      <c r="I485" s="1186" t="s">
        <v>45</v>
      </c>
      <c r="K485" s="480"/>
      <c r="L485" s="480"/>
      <c r="M485" s="791"/>
      <c r="N485" s="752"/>
      <c r="O485" s="607"/>
      <c r="P485" s="516"/>
      <c r="Q485" s="789"/>
      <c r="R485" s="790"/>
      <c r="S485" s="785"/>
      <c r="T485" s="487"/>
    </row>
    <row r="486" spans="1:20" ht="18.75" hidden="1" x14ac:dyDescent="0.3">
      <c r="A486" s="471">
        <v>14</v>
      </c>
      <c r="B486" s="1185">
        <v>4015010051</v>
      </c>
      <c r="C486" s="1063" t="s">
        <v>834</v>
      </c>
      <c r="D486" s="1186" t="s">
        <v>45</v>
      </c>
      <c r="E486" s="816"/>
      <c r="F486" s="504">
        <v>14</v>
      </c>
      <c r="G486" s="1195">
        <v>4015010033</v>
      </c>
      <c r="H486" s="1196" t="s">
        <v>842</v>
      </c>
      <c r="I486" s="1197" t="s">
        <v>45</v>
      </c>
      <c r="K486" s="480"/>
      <c r="L486" s="480"/>
      <c r="M486" s="788"/>
      <c r="N486" s="752"/>
      <c r="O486" s="607"/>
      <c r="P486" s="516"/>
      <c r="Q486" s="792"/>
      <c r="R486" s="793"/>
      <c r="S486" s="794"/>
      <c r="T486" s="487"/>
    </row>
    <row r="487" spans="1:20" ht="18.75" hidden="1" x14ac:dyDescent="0.3">
      <c r="A487" s="471">
        <v>15</v>
      </c>
      <c r="B487" s="1187">
        <v>4015010030</v>
      </c>
      <c r="C487" s="1188" t="s">
        <v>836</v>
      </c>
      <c r="D487" s="1189" t="s">
        <v>45</v>
      </c>
      <c r="E487" s="816"/>
      <c r="F487" s="504">
        <v>15</v>
      </c>
      <c r="G487" s="1185">
        <v>4015010056</v>
      </c>
      <c r="H487" s="1027" t="s">
        <v>843</v>
      </c>
      <c r="I487" s="1186" t="s">
        <v>45</v>
      </c>
      <c r="K487" s="480"/>
      <c r="L487" s="480"/>
      <c r="M487" s="791"/>
      <c r="N487" s="752"/>
      <c r="O487" s="607"/>
      <c r="P487" s="516"/>
      <c r="Q487" s="789"/>
      <c r="R487" s="790"/>
      <c r="S487" s="516"/>
      <c r="T487" s="487"/>
    </row>
    <row r="488" spans="1:20" ht="18.75" hidden="1" x14ac:dyDescent="0.3">
      <c r="A488" s="471">
        <v>16</v>
      </c>
      <c r="B488" s="1183">
        <v>4015010031</v>
      </c>
      <c r="C488" s="1063" t="s">
        <v>838</v>
      </c>
      <c r="D488" s="1190" t="s">
        <v>45</v>
      </c>
      <c r="E488" s="816"/>
      <c r="F488" s="504">
        <v>16</v>
      </c>
      <c r="G488" s="1198">
        <v>4015010034</v>
      </c>
      <c r="H488" s="1199" t="s">
        <v>845</v>
      </c>
      <c r="I488" s="1200" t="s">
        <v>44</v>
      </c>
      <c r="K488" s="480"/>
      <c r="L488" s="480"/>
      <c r="M488" s="788"/>
      <c r="N488" s="752"/>
      <c r="O488" s="607"/>
      <c r="P488" s="516"/>
      <c r="Q488" s="792"/>
      <c r="R488" s="793"/>
      <c r="S488" s="794"/>
      <c r="T488" s="487"/>
    </row>
    <row r="489" spans="1:20" ht="18.75" hidden="1" x14ac:dyDescent="0.3">
      <c r="A489" s="470">
        <v>17</v>
      </c>
      <c r="B489" s="1185">
        <v>4015010054</v>
      </c>
      <c r="C489" s="1063" t="s">
        <v>839</v>
      </c>
      <c r="D489" s="1186" t="s">
        <v>44</v>
      </c>
      <c r="E489" s="816"/>
      <c r="F489" s="504">
        <v>17</v>
      </c>
      <c r="G489" s="1090">
        <v>4015010016</v>
      </c>
      <c r="H489" s="1194" t="s">
        <v>847</v>
      </c>
      <c r="I489" s="1186" t="s">
        <v>45</v>
      </c>
      <c r="K489" s="480"/>
      <c r="L489" s="795"/>
      <c r="M489" s="791"/>
      <c r="N489" s="796"/>
      <c r="O489" s="607"/>
      <c r="P489" s="516"/>
      <c r="Q489" s="789"/>
      <c r="R489" s="790"/>
      <c r="S489" s="785"/>
      <c r="T489" s="487"/>
    </row>
    <row r="490" spans="1:20" ht="18.75" hidden="1" x14ac:dyDescent="0.3">
      <c r="A490" s="470">
        <v>18</v>
      </c>
      <c r="B490" s="1185">
        <v>4015010015</v>
      </c>
      <c r="C490" s="1063" t="s">
        <v>841</v>
      </c>
      <c r="D490" s="1186" t="s">
        <v>45</v>
      </c>
      <c r="E490" s="816"/>
      <c r="F490" s="504">
        <v>18</v>
      </c>
      <c r="G490" s="1090">
        <v>4015010037</v>
      </c>
      <c r="H490" s="1194" t="s">
        <v>849</v>
      </c>
      <c r="I490" s="1186" t="s">
        <v>44</v>
      </c>
      <c r="K490" s="480"/>
      <c r="L490" s="480"/>
      <c r="M490" s="791"/>
      <c r="N490" s="752"/>
      <c r="O490" s="607"/>
      <c r="P490" s="516"/>
      <c r="Q490" s="789"/>
      <c r="R490" s="790"/>
      <c r="S490" s="516"/>
      <c r="T490" s="487"/>
    </row>
    <row r="491" spans="1:20" ht="18.75" hidden="1" x14ac:dyDescent="0.3">
      <c r="A491" s="470">
        <v>19</v>
      </c>
      <c r="B491" s="1185">
        <v>4015010036</v>
      </c>
      <c r="C491" s="1063" t="s">
        <v>844</v>
      </c>
      <c r="D491" s="1186" t="s">
        <v>44</v>
      </c>
      <c r="E491" s="816"/>
      <c r="F491" s="504">
        <v>19</v>
      </c>
      <c r="G491" s="1187">
        <v>4015010018</v>
      </c>
      <c r="H491" s="1193" t="s">
        <v>850</v>
      </c>
      <c r="I491" s="1189" t="s">
        <v>44</v>
      </c>
      <c r="K491" s="480"/>
      <c r="L491" s="480"/>
      <c r="M491" s="788"/>
      <c r="N491" s="752"/>
      <c r="O491" s="607"/>
      <c r="P491" s="516"/>
      <c r="Q491" s="792"/>
      <c r="R491" s="792"/>
      <c r="S491" s="516"/>
    </row>
    <row r="492" spans="1:20" ht="18.75" hidden="1" x14ac:dyDescent="0.3">
      <c r="A492" s="470">
        <v>20</v>
      </c>
      <c r="B492" s="1185">
        <v>4015010017</v>
      </c>
      <c r="C492" s="1063" t="s">
        <v>846</v>
      </c>
      <c r="D492" s="1186" t="s">
        <v>45</v>
      </c>
      <c r="E492" s="816"/>
      <c r="F492" s="504">
        <v>20</v>
      </c>
      <c r="G492" s="1195"/>
      <c r="H492" s="1196"/>
      <c r="I492" s="1200"/>
      <c r="K492" s="480"/>
      <c r="L492" s="480"/>
      <c r="M492" s="788"/>
      <c r="N492" s="752"/>
      <c r="O492" s="607"/>
      <c r="P492" s="516"/>
      <c r="Q492" s="792"/>
      <c r="R492" s="792"/>
      <c r="S492" s="516"/>
    </row>
    <row r="493" spans="1:20" ht="18.75" hidden="1" x14ac:dyDescent="0.3">
      <c r="A493" s="470">
        <v>21</v>
      </c>
      <c r="B493" s="1185">
        <v>4015010038</v>
      </c>
      <c r="C493" s="1063" t="s">
        <v>848</v>
      </c>
      <c r="D493" s="1186" t="s">
        <v>44</v>
      </c>
      <c r="E493" s="816"/>
      <c r="F493" s="504">
        <v>21</v>
      </c>
      <c r="G493" s="1195"/>
      <c r="H493" s="1196"/>
      <c r="I493" s="1200"/>
      <c r="K493" s="480"/>
      <c r="L493" s="480"/>
      <c r="M493" s="515"/>
      <c r="N493" s="752"/>
      <c r="O493" s="607"/>
      <c r="P493" s="516"/>
      <c r="Q493" s="792"/>
      <c r="R493" s="792"/>
      <c r="S493" s="516"/>
    </row>
    <row r="494" spans="1:20" ht="18.75" hidden="1" x14ac:dyDescent="0.3">
      <c r="A494" s="470"/>
      <c r="B494" s="1185"/>
      <c r="C494" s="1063"/>
      <c r="D494" s="1186"/>
      <c r="E494" s="816"/>
      <c r="F494" s="504"/>
      <c r="G494" s="1195"/>
      <c r="H494" s="1196"/>
      <c r="I494" s="1200"/>
      <c r="K494" s="480"/>
      <c r="L494" s="480"/>
      <c r="M494" s="515"/>
      <c r="N494" s="752"/>
      <c r="O494" s="607"/>
      <c r="P494" s="516"/>
      <c r="Q494" s="789"/>
      <c r="R494" s="790"/>
      <c r="S494" s="516"/>
    </row>
    <row r="495" spans="1:20" ht="18.75" hidden="1" x14ac:dyDescent="0.3">
      <c r="A495" s="470"/>
      <c r="B495" s="1185"/>
      <c r="C495" s="1063"/>
      <c r="D495" s="1186"/>
      <c r="E495" s="816"/>
      <c r="F495" s="504"/>
      <c r="G495" s="1027"/>
      <c r="H495" s="1027"/>
      <c r="I495" s="1186"/>
      <c r="K495" s="480"/>
      <c r="L495" s="480"/>
      <c r="M495" s="515"/>
      <c r="N495" s="752"/>
      <c r="O495" s="607"/>
      <c r="P495" s="516"/>
      <c r="Q495" s="789"/>
      <c r="R495" s="790"/>
      <c r="S495" s="516"/>
    </row>
    <row r="496" spans="1:20" ht="18.75" hidden="1" x14ac:dyDescent="0.3">
      <c r="A496" s="470"/>
      <c r="B496" s="1191"/>
      <c r="C496" s="1191"/>
      <c r="D496" s="1192"/>
      <c r="E496" s="816"/>
      <c r="F496" s="812"/>
      <c r="G496" s="1194"/>
      <c r="H496" s="1090"/>
      <c r="I496" s="1186"/>
      <c r="K496" s="480"/>
      <c r="L496" s="607"/>
      <c r="M496" s="607"/>
      <c r="N496" s="797"/>
      <c r="O496" s="607"/>
      <c r="P496" s="794"/>
      <c r="Q496" s="793"/>
      <c r="R496" s="794"/>
      <c r="S496" s="607"/>
    </row>
    <row r="497" spans="1:25" ht="16.5" hidden="1" thickBot="1" x14ac:dyDescent="0.3">
      <c r="A497" s="475"/>
      <c r="B497" s="801"/>
      <c r="C497" s="802"/>
      <c r="D497" s="803"/>
      <c r="E497" s="816"/>
      <c r="F497" s="813"/>
      <c r="G497" s="814"/>
      <c r="H497" s="820"/>
      <c r="I497" s="815"/>
      <c r="K497" s="480"/>
      <c r="L497" s="798"/>
      <c r="M497" s="799"/>
      <c r="N497" s="797"/>
      <c r="O497" s="607"/>
      <c r="P497" s="794"/>
      <c r="Q497" s="800"/>
      <c r="R497" s="794"/>
      <c r="S497" s="607"/>
    </row>
    <row r="498" spans="1:25" ht="15.75" hidden="1" x14ac:dyDescent="0.25">
      <c r="A498" s="479"/>
      <c r="B498" s="479"/>
      <c r="C498" s="485"/>
      <c r="D498" s="482"/>
      <c r="F498" s="1250"/>
      <c r="G498" s="465"/>
      <c r="H498" s="1250"/>
      <c r="K498" s="480"/>
      <c r="L498" s="480"/>
      <c r="M498" s="484"/>
      <c r="N498" s="483"/>
      <c r="O498" s="607"/>
      <c r="P498" s="794"/>
      <c r="Q498" s="800"/>
      <c r="R498" s="794"/>
      <c r="S498" s="607"/>
    </row>
    <row r="499" spans="1:25" hidden="1" x14ac:dyDescent="0.2">
      <c r="A499" s="63"/>
      <c r="B499" s="63"/>
      <c r="C499" s="659" t="s">
        <v>115</v>
      </c>
      <c r="D499" s="125">
        <f>COUNTIF(D473:D497,"L")</f>
        <v>13</v>
      </c>
      <c r="H499" s="125" t="s">
        <v>115</v>
      </c>
      <c r="I499" s="125">
        <f>COUNTIF(I473:I497,"L")</f>
        <v>9</v>
      </c>
      <c r="K499" s="607"/>
      <c r="L499" s="607"/>
      <c r="M499" s="723"/>
      <c r="N499" s="607"/>
      <c r="O499" s="607"/>
      <c r="P499" s="607"/>
      <c r="Q499" s="607"/>
      <c r="R499" s="607"/>
      <c r="S499" s="607"/>
    </row>
    <row r="500" spans="1:25" ht="15.75" hidden="1" thickBot="1" x14ac:dyDescent="0.25">
      <c r="A500" s="63"/>
      <c r="B500" s="63"/>
      <c r="C500" s="659" t="s">
        <v>264</v>
      </c>
      <c r="D500" s="125">
        <f>COUNTIF(D473:D497,"P")</f>
        <v>8</v>
      </c>
      <c r="H500" s="125" t="s">
        <v>264</v>
      </c>
      <c r="I500" s="125">
        <f>COUNTIF(I473:I497,"P")</f>
        <v>10</v>
      </c>
      <c r="K500" s="607"/>
      <c r="L500" s="607"/>
      <c r="M500" s="723"/>
      <c r="N500" s="607"/>
      <c r="O500" s="607"/>
      <c r="P500" s="607"/>
      <c r="Q500" s="607"/>
      <c r="R500" s="607"/>
      <c r="S500" s="607"/>
    </row>
    <row r="501" spans="1:25" hidden="1" x14ac:dyDescent="0.2">
      <c r="A501" s="63"/>
      <c r="B501" s="63"/>
      <c r="C501" s="659"/>
      <c r="D501" s="394">
        <f>SUM(D499:D500)</f>
        <v>21</v>
      </c>
      <c r="I501" s="394">
        <f>SUM(I499:I500)</f>
        <v>19</v>
      </c>
      <c r="K501" s="607"/>
      <c r="L501" s="607"/>
      <c r="M501" s="723"/>
      <c r="N501" s="607"/>
      <c r="O501" s="607"/>
      <c r="P501" s="607"/>
      <c r="Q501" s="607"/>
      <c r="R501" s="607"/>
      <c r="S501" s="607"/>
    </row>
    <row r="502" spans="1:25" hidden="1" x14ac:dyDescent="0.2">
      <c r="A502" s="63" t="s">
        <v>265</v>
      </c>
      <c r="B502" s="63"/>
      <c r="D502" s="63"/>
      <c r="F502" s="125" t="s">
        <v>265</v>
      </c>
      <c r="K502" s="607"/>
      <c r="L502" s="607"/>
      <c r="M502" s="607"/>
      <c r="N502" s="607"/>
      <c r="O502" s="607"/>
      <c r="P502" s="607"/>
      <c r="Q502" s="607"/>
      <c r="R502" s="607"/>
      <c r="S502" s="607"/>
    </row>
    <row r="503" spans="1:25" hidden="1" x14ac:dyDescent="0.2">
      <c r="A503" s="63"/>
      <c r="B503" s="63"/>
      <c r="C503" s="63" t="s">
        <v>851</v>
      </c>
      <c r="D503" s="63"/>
      <c r="H503" s="125" t="s">
        <v>1207</v>
      </c>
      <c r="K503" s="607"/>
      <c r="L503" s="607"/>
      <c r="M503" s="607"/>
      <c r="N503" s="607"/>
      <c r="O503" s="607"/>
      <c r="P503" s="607"/>
      <c r="Q503" s="607"/>
      <c r="R503" s="607"/>
      <c r="S503" s="607"/>
    </row>
    <row r="504" spans="1:25" ht="15.75" hidden="1" x14ac:dyDescent="0.25">
      <c r="A504" s="186"/>
    </row>
    <row r="505" spans="1:25" ht="18.75" x14ac:dyDescent="0.3">
      <c r="A505" s="821" t="s">
        <v>1363</v>
      </c>
      <c r="B505" s="822"/>
      <c r="C505" s="823"/>
      <c r="D505" s="822"/>
      <c r="E505" s="822"/>
      <c r="F505" s="824"/>
      <c r="G505" s="822"/>
      <c r="H505" s="822"/>
      <c r="I505" s="825"/>
      <c r="J505" s="825"/>
      <c r="K505" s="824"/>
      <c r="L505" s="822"/>
      <c r="N505" s="306"/>
      <c r="O505" s="306"/>
      <c r="P505" s="186"/>
      <c r="Q505" s="486"/>
      <c r="S505" s="306"/>
    </row>
    <row r="506" spans="1:25" ht="18" x14ac:dyDescent="0.25">
      <c r="A506" s="821" t="s">
        <v>1277</v>
      </c>
      <c r="B506" s="822"/>
      <c r="C506" s="823"/>
      <c r="D506" s="825"/>
      <c r="E506" s="822"/>
      <c r="F506" s="824"/>
      <c r="G506" s="822"/>
      <c r="H506" s="822"/>
      <c r="I506" s="825"/>
      <c r="J506" s="825"/>
      <c r="K506" s="824"/>
      <c r="L506" s="822"/>
      <c r="N506" s="306"/>
      <c r="O506" s="306"/>
      <c r="P506" s="186"/>
      <c r="S506" s="306"/>
    </row>
    <row r="507" spans="1:25" ht="18" x14ac:dyDescent="0.25">
      <c r="A507" s="821" t="s">
        <v>142</v>
      </c>
      <c r="B507" s="822"/>
      <c r="C507" s="823"/>
      <c r="D507" s="825"/>
      <c r="E507" s="822"/>
      <c r="F507" s="824"/>
      <c r="G507" s="822"/>
      <c r="H507" s="822"/>
      <c r="I507" s="825"/>
      <c r="J507" s="825"/>
      <c r="K507" s="824"/>
      <c r="L507" s="822"/>
      <c r="N507" s="306"/>
      <c r="O507" s="306"/>
      <c r="P507" s="186"/>
      <c r="Q507" s="186"/>
      <c r="S507" s="306"/>
    </row>
    <row r="509" spans="1:25" ht="16.5" thickBot="1" x14ac:dyDescent="0.3">
      <c r="A509" s="186" t="s">
        <v>1276</v>
      </c>
      <c r="B509" s="186"/>
      <c r="C509" s="517"/>
      <c r="D509" s="186"/>
      <c r="F509" s="1285" t="s">
        <v>1310</v>
      </c>
      <c r="G509" s="1285"/>
      <c r="H509" s="1285"/>
      <c r="I509" s="1285"/>
      <c r="J509" s="1286"/>
      <c r="K509" s="1285" t="s">
        <v>1275</v>
      </c>
      <c r="L509" s="1285"/>
      <c r="M509" s="1285"/>
      <c r="N509" s="1285"/>
      <c r="O509" s="1286"/>
      <c r="P509" s="1285" t="s">
        <v>1311</v>
      </c>
      <c r="Q509" s="1285"/>
      <c r="R509" s="1285"/>
      <c r="S509" s="1285"/>
    </row>
    <row r="510" spans="1:25" ht="16.5" thickBot="1" x14ac:dyDescent="0.3">
      <c r="A510" s="660" t="s">
        <v>152</v>
      </c>
      <c r="B510" s="661" t="s">
        <v>41</v>
      </c>
      <c r="C510" s="188" t="s">
        <v>42</v>
      </c>
      <c r="D510" s="662" t="s">
        <v>153</v>
      </c>
      <c r="F510" s="1287" t="s">
        <v>152</v>
      </c>
      <c r="G510" s="1300" t="s">
        <v>41</v>
      </c>
      <c r="H510" s="1300" t="s">
        <v>42</v>
      </c>
      <c r="I510" s="1300" t="s">
        <v>153</v>
      </c>
      <c r="J510" s="1301"/>
      <c r="K510" s="1300" t="s">
        <v>152</v>
      </c>
      <c r="L510" s="1300" t="s">
        <v>41</v>
      </c>
      <c r="M510" s="1300" t="s">
        <v>42</v>
      </c>
      <c r="N510" s="1300" t="s">
        <v>153</v>
      </c>
      <c r="O510" s="1301"/>
      <c r="P510" s="1300" t="s">
        <v>152</v>
      </c>
      <c r="Q510" s="1300" t="s">
        <v>41</v>
      </c>
      <c r="R510" s="1300" t="s">
        <v>42</v>
      </c>
      <c r="S510" s="1300" t="s">
        <v>153</v>
      </c>
    </row>
    <row r="511" spans="1:25" ht="15.75" x14ac:dyDescent="0.25">
      <c r="A511" s="190"/>
      <c r="B511" s="191"/>
      <c r="C511" s="191"/>
      <c r="D511" s="192"/>
      <c r="F511" s="1287"/>
      <c r="G511" s="1300"/>
      <c r="H511" s="1300"/>
      <c r="I511" s="1300"/>
      <c r="J511" s="1301"/>
      <c r="K511" s="1300"/>
      <c r="L511" s="1300"/>
      <c r="M511" s="1300"/>
      <c r="N511" s="1300"/>
      <c r="O511" s="1301"/>
      <c r="P511" s="1302"/>
      <c r="Q511" s="1300"/>
      <c r="R511" s="1300"/>
      <c r="S511" s="1300"/>
      <c r="V511" s="1157"/>
      <c r="W511" s="1164"/>
      <c r="X511" s="1161"/>
      <c r="Y511" s="1162"/>
    </row>
    <row r="512" spans="1:25" ht="19.5" customHeight="1" x14ac:dyDescent="0.3">
      <c r="A512" s="664">
        <v>1</v>
      </c>
      <c r="B512" s="1181" t="s">
        <v>1369</v>
      </c>
      <c r="C512" s="1201" t="s">
        <v>1392</v>
      </c>
      <c r="D512" s="1190" t="s">
        <v>44</v>
      </c>
      <c r="F512" s="1288">
        <v>1</v>
      </c>
      <c r="G512" s="1295">
        <v>4116110004</v>
      </c>
      <c r="H512" s="1303" t="s">
        <v>1130</v>
      </c>
      <c r="I512" s="1295" t="s">
        <v>44</v>
      </c>
      <c r="J512" s="1301"/>
      <c r="K512" s="1304">
        <v>1</v>
      </c>
      <c r="L512" s="1290">
        <v>4115110010</v>
      </c>
      <c r="M512" s="1294" t="s">
        <v>852</v>
      </c>
      <c r="N512" s="1295" t="s">
        <v>44</v>
      </c>
      <c r="O512" s="1301"/>
      <c r="P512" s="1293">
        <v>1</v>
      </c>
      <c r="Q512" s="1291">
        <v>4114110029</v>
      </c>
      <c r="R512" s="1292" t="s">
        <v>557</v>
      </c>
      <c r="S512" s="1291" t="s">
        <v>44</v>
      </c>
      <c r="V512" s="1157"/>
      <c r="W512" s="1164"/>
      <c r="X512" s="1161"/>
      <c r="Y512" s="1162"/>
    </row>
    <row r="513" spans="1:25" ht="19.5" customHeight="1" x14ac:dyDescent="0.3">
      <c r="A513" s="664">
        <v>2</v>
      </c>
      <c r="B513" s="1176" t="s">
        <v>1386</v>
      </c>
      <c r="C513" s="1191" t="s">
        <v>1409</v>
      </c>
      <c r="D513" s="1190" t="s">
        <v>44</v>
      </c>
      <c r="F513" s="1288">
        <v>2</v>
      </c>
      <c r="G513" s="1295">
        <v>4116110005</v>
      </c>
      <c r="H513" s="1303" t="s">
        <v>1131</v>
      </c>
      <c r="I513" s="1295" t="s">
        <v>44</v>
      </c>
      <c r="J513" s="1301"/>
      <c r="K513" s="1304">
        <v>2</v>
      </c>
      <c r="L513" s="1305">
        <v>4115110026</v>
      </c>
      <c r="M513" s="1306" t="s">
        <v>853</v>
      </c>
      <c r="N513" s="1295" t="s">
        <v>44</v>
      </c>
      <c r="O513" s="1301"/>
      <c r="P513" s="1293">
        <v>2</v>
      </c>
      <c r="Q513" s="1291">
        <v>4114110020</v>
      </c>
      <c r="R513" s="1292" t="s">
        <v>558</v>
      </c>
      <c r="S513" s="1291" t="s">
        <v>44</v>
      </c>
      <c r="V513" s="1157"/>
      <c r="W513" s="1164"/>
      <c r="X513" s="1161"/>
      <c r="Y513" s="1162"/>
    </row>
    <row r="514" spans="1:25" ht="19.5" customHeight="1" x14ac:dyDescent="0.3">
      <c r="A514" s="664">
        <v>3</v>
      </c>
      <c r="B514" s="1181" t="s">
        <v>1370</v>
      </c>
      <c r="C514" s="1201" t="s">
        <v>1393</v>
      </c>
      <c r="D514" s="1202" t="s">
        <v>45</v>
      </c>
      <c r="F514" s="1288">
        <v>3</v>
      </c>
      <c r="G514" s="1295">
        <v>4116110015</v>
      </c>
      <c r="H514" s="1303" t="s">
        <v>1132</v>
      </c>
      <c r="I514" s="1295" t="s">
        <v>44</v>
      </c>
      <c r="J514" s="1301"/>
      <c r="K514" s="1304">
        <v>3</v>
      </c>
      <c r="L514" s="1305">
        <v>4115110001</v>
      </c>
      <c r="M514" s="1306" t="s">
        <v>854</v>
      </c>
      <c r="N514" s="1295" t="s">
        <v>45</v>
      </c>
      <c r="O514" s="1301"/>
      <c r="P514" s="1293">
        <v>3</v>
      </c>
      <c r="Q514" s="1291">
        <v>4114110021</v>
      </c>
      <c r="R514" s="1292" t="s">
        <v>559</v>
      </c>
      <c r="S514" s="1291" t="s">
        <v>45</v>
      </c>
      <c r="V514" s="1157"/>
      <c r="W514" s="1164"/>
      <c r="X514" s="1161"/>
      <c r="Y514" s="1162"/>
    </row>
    <row r="515" spans="1:25" ht="19.5" customHeight="1" x14ac:dyDescent="0.3">
      <c r="A515" s="664">
        <v>4</v>
      </c>
      <c r="B515" s="1181" t="s">
        <v>1371</v>
      </c>
      <c r="C515" s="1201" t="s">
        <v>1394</v>
      </c>
      <c r="D515" s="1190" t="s">
        <v>44</v>
      </c>
      <c r="F515" s="1288">
        <v>4</v>
      </c>
      <c r="G515" s="1297">
        <v>4116110001</v>
      </c>
      <c r="H515" s="1307" t="s">
        <v>1133</v>
      </c>
      <c r="I515" s="1295" t="s">
        <v>44</v>
      </c>
      <c r="J515" s="1301"/>
      <c r="K515" s="1304">
        <v>4</v>
      </c>
      <c r="L515" s="1305">
        <v>4115110011</v>
      </c>
      <c r="M515" s="1306" t="s">
        <v>855</v>
      </c>
      <c r="N515" s="1295" t="s">
        <v>44</v>
      </c>
      <c r="O515" s="1301"/>
      <c r="P515" s="1293">
        <v>4</v>
      </c>
      <c r="Q515" s="1291">
        <v>4114110003</v>
      </c>
      <c r="R515" s="1292" t="s">
        <v>560</v>
      </c>
      <c r="S515" s="1291" t="s">
        <v>45</v>
      </c>
      <c r="V515" s="1157"/>
      <c r="W515" s="1164"/>
      <c r="X515" s="1161"/>
      <c r="Y515" s="1162"/>
    </row>
    <row r="516" spans="1:25" ht="19.5" customHeight="1" x14ac:dyDescent="0.3">
      <c r="A516" s="664">
        <v>5</v>
      </c>
      <c r="B516" s="1181" t="s">
        <v>1372</v>
      </c>
      <c r="C516" s="1201" t="s">
        <v>1395</v>
      </c>
      <c r="D516" s="1190" t="s">
        <v>44</v>
      </c>
      <c r="F516" s="1288">
        <v>5</v>
      </c>
      <c r="G516" s="1295">
        <v>4116110016</v>
      </c>
      <c r="H516" s="1303" t="s">
        <v>1134</v>
      </c>
      <c r="I516" s="1295" t="s">
        <v>44</v>
      </c>
      <c r="J516" s="1301"/>
      <c r="K516" s="1304">
        <v>5</v>
      </c>
      <c r="L516" s="1290">
        <v>4115110002</v>
      </c>
      <c r="M516" s="1294" t="s">
        <v>856</v>
      </c>
      <c r="N516" s="1295" t="s">
        <v>45</v>
      </c>
      <c r="O516" s="1301"/>
      <c r="P516" s="1293">
        <v>5</v>
      </c>
      <c r="Q516" s="1291">
        <v>4114110022</v>
      </c>
      <c r="R516" s="1292" t="s">
        <v>561</v>
      </c>
      <c r="S516" s="1291" t="s">
        <v>45</v>
      </c>
      <c r="V516" s="1157"/>
      <c r="W516" s="1164"/>
      <c r="X516" s="1161"/>
      <c r="Y516" s="1162"/>
    </row>
    <row r="517" spans="1:25" ht="19.5" customHeight="1" x14ac:dyDescent="0.3">
      <c r="A517" s="664">
        <v>6</v>
      </c>
      <c r="B517" s="1176" t="s">
        <v>1375</v>
      </c>
      <c r="C517" s="1191" t="s">
        <v>1398</v>
      </c>
      <c r="D517" s="1190" t="s">
        <v>45</v>
      </c>
      <c r="F517" s="1288">
        <v>6</v>
      </c>
      <c r="G517" s="1295">
        <v>4116110017</v>
      </c>
      <c r="H517" s="1303" t="s">
        <v>1135</v>
      </c>
      <c r="I517" s="1295" t="s">
        <v>44</v>
      </c>
      <c r="J517" s="1301"/>
      <c r="K517" s="1304">
        <v>6</v>
      </c>
      <c r="L517" s="1305">
        <v>4115110003</v>
      </c>
      <c r="M517" s="1306" t="s">
        <v>857</v>
      </c>
      <c r="N517" s="1295" t="s">
        <v>44</v>
      </c>
      <c r="O517" s="1301"/>
      <c r="P517" s="1293">
        <v>6</v>
      </c>
      <c r="Q517" s="1291">
        <v>4114110006</v>
      </c>
      <c r="R517" s="1292" t="s">
        <v>562</v>
      </c>
      <c r="S517" s="1291" t="s">
        <v>44</v>
      </c>
      <c r="V517" s="1159"/>
      <c r="W517" s="1163"/>
      <c r="Y517" s="1162"/>
    </row>
    <row r="518" spans="1:25" ht="19.5" customHeight="1" x14ac:dyDescent="0.3">
      <c r="A518" s="664">
        <v>7</v>
      </c>
      <c r="B518" s="1176" t="s">
        <v>1376</v>
      </c>
      <c r="C518" s="1191" t="s">
        <v>1399</v>
      </c>
      <c r="D518" s="1190" t="s">
        <v>45</v>
      </c>
      <c r="F518" s="1288">
        <v>7</v>
      </c>
      <c r="G518" s="1295">
        <v>4116110006</v>
      </c>
      <c r="H518" s="1303" t="s">
        <v>1136</v>
      </c>
      <c r="I518" s="1295" t="s">
        <v>45</v>
      </c>
      <c r="J518" s="1301"/>
      <c r="K518" s="1304">
        <v>7</v>
      </c>
      <c r="L518" s="1290">
        <v>4115110012</v>
      </c>
      <c r="M518" s="1294" t="s">
        <v>858</v>
      </c>
      <c r="N518" s="1295" t="s">
        <v>45</v>
      </c>
      <c r="O518" s="1301"/>
      <c r="P518" s="1293">
        <v>7</v>
      </c>
      <c r="Q518" s="1291">
        <v>4114110024</v>
      </c>
      <c r="R518" s="1292" t="s">
        <v>563</v>
      </c>
      <c r="S518" s="1291" t="s">
        <v>45</v>
      </c>
      <c r="V518" s="1159"/>
      <c r="W518" s="1163"/>
      <c r="Y518" s="1162"/>
    </row>
    <row r="519" spans="1:25" ht="19.5" customHeight="1" x14ac:dyDescent="0.3">
      <c r="A519" s="664">
        <v>8</v>
      </c>
      <c r="B519" s="1176" t="s">
        <v>1377</v>
      </c>
      <c r="C519" s="1191" t="s">
        <v>1400</v>
      </c>
      <c r="D519" s="1190" t="s">
        <v>44</v>
      </c>
      <c r="F519" s="1288">
        <v>8</v>
      </c>
      <c r="G519" s="1295">
        <v>4116110018</v>
      </c>
      <c r="H519" s="1303" t="s">
        <v>1137</v>
      </c>
      <c r="I519" s="1295" t="s">
        <v>44</v>
      </c>
      <c r="J519" s="1301"/>
      <c r="K519" s="1304">
        <v>8</v>
      </c>
      <c r="L519" s="1290">
        <v>4115110004</v>
      </c>
      <c r="M519" s="1294" t="s">
        <v>859</v>
      </c>
      <c r="N519" s="1295" t="s">
        <v>44</v>
      </c>
      <c r="O519" s="1301"/>
      <c r="P519" s="1293">
        <v>8</v>
      </c>
      <c r="Q519" s="1299">
        <v>4114110030</v>
      </c>
      <c r="R519" s="1308" t="s">
        <v>564</v>
      </c>
      <c r="S519" s="1291" t="s">
        <v>45</v>
      </c>
      <c r="V519" s="1159"/>
      <c r="W519" s="1163"/>
      <c r="Y519" s="1162"/>
    </row>
    <row r="520" spans="1:25" ht="19.5" customHeight="1" x14ac:dyDescent="0.3">
      <c r="A520" s="664">
        <v>9</v>
      </c>
      <c r="B520" s="1176" t="s">
        <v>1378</v>
      </c>
      <c r="C520" s="1191" t="s">
        <v>1401</v>
      </c>
      <c r="D520" s="1190" t="s">
        <v>45</v>
      </c>
      <c r="F520" s="1288">
        <v>9</v>
      </c>
      <c r="G520" s="1295">
        <v>4116110007</v>
      </c>
      <c r="H520" s="1303" t="s">
        <v>1138</v>
      </c>
      <c r="I520" s="1295" t="s">
        <v>45</v>
      </c>
      <c r="J520" s="1301"/>
      <c r="K520" s="1304">
        <v>9</v>
      </c>
      <c r="L520" s="1290">
        <v>4115110013</v>
      </c>
      <c r="M520" s="1294" t="s">
        <v>860</v>
      </c>
      <c r="N520" s="1295" t="s">
        <v>45</v>
      </c>
      <c r="O520" s="1301"/>
      <c r="P520" s="1293">
        <v>9</v>
      </c>
      <c r="Q520" s="1291">
        <v>4114110010</v>
      </c>
      <c r="R520" s="1292" t="s">
        <v>565</v>
      </c>
      <c r="S520" s="1291" t="s">
        <v>44</v>
      </c>
      <c r="V520" s="1159"/>
      <c r="W520" s="1163"/>
      <c r="Y520" s="1162"/>
    </row>
    <row r="521" spans="1:25" ht="19.5" customHeight="1" x14ac:dyDescent="0.3">
      <c r="A521" s="664">
        <v>10</v>
      </c>
      <c r="B521" s="1176" t="s">
        <v>1379</v>
      </c>
      <c r="C521" s="1191" t="s">
        <v>1402</v>
      </c>
      <c r="D521" s="1190" t="s">
        <v>44</v>
      </c>
      <c r="F521" s="1288">
        <v>10</v>
      </c>
      <c r="G521" s="1295">
        <v>4116110022</v>
      </c>
      <c r="H521" s="1303" t="s">
        <v>1139</v>
      </c>
      <c r="I521" s="1295" t="s">
        <v>44</v>
      </c>
      <c r="J521" s="1301"/>
      <c r="K521" s="1304">
        <v>10</v>
      </c>
      <c r="L521" s="1290">
        <v>4115110014</v>
      </c>
      <c r="M521" s="1294" t="s">
        <v>861</v>
      </c>
      <c r="N521" s="1295" t="s">
        <v>44</v>
      </c>
      <c r="O521" s="1301"/>
      <c r="P521" s="1293">
        <v>10</v>
      </c>
      <c r="Q521" s="1291">
        <v>4114110026</v>
      </c>
      <c r="R521" s="1292" t="s">
        <v>566</v>
      </c>
      <c r="S521" s="1291" t="s">
        <v>44</v>
      </c>
      <c r="V521" s="1159"/>
      <c r="W521" s="1163"/>
      <c r="Y521" s="1162"/>
    </row>
    <row r="522" spans="1:25" ht="19.5" customHeight="1" x14ac:dyDescent="0.3">
      <c r="A522" s="664">
        <v>11</v>
      </c>
      <c r="B522" s="1176" t="s">
        <v>1380</v>
      </c>
      <c r="C522" s="1191" t="s">
        <v>1403</v>
      </c>
      <c r="D522" s="1190" t="s">
        <v>44</v>
      </c>
      <c r="F522" s="1288">
        <v>11</v>
      </c>
      <c r="G522" s="1295">
        <v>4116110008</v>
      </c>
      <c r="H522" s="1303" t="s">
        <v>1140</v>
      </c>
      <c r="I522" s="1295" t="s">
        <v>44</v>
      </c>
      <c r="J522" s="1301"/>
      <c r="K522" s="1304">
        <v>11</v>
      </c>
      <c r="L522" s="1290">
        <v>4115110017</v>
      </c>
      <c r="M522" s="1294" t="s">
        <v>862</v>
      </c>
      <c r="N522" s="1295" t="s">
        <v>44</v>
      </c>
      <c r="O522" s="1301"/>
      <c r="P522" s="1293">
        <v>11</v>
      </c>
      <c r="Q522" s="1291">
        <v>4114110027</v>
      </c>
      <c r="R522" s="1292" t="s">
        <v>567</v>
      </c>
      <c r="S522" s="1291" t="s">
        <v>45</v>
      </c>
      <c r="V522" s="1159"/>
      <c r="W522" s="1163"/>
      <c r="Y522" s="1162"/>
    </row>
    <row r="523" spans="1:25" ht="19.5" customHeight="1" x14ac:dyDescent="0.3">
      <c r="A523" s="664">
        <v>12</v>
      </c>
      <c r="B523" s="1176" t="s">
        <v>1387</v>
      </c>
      <c r="C523" s="1191" t="s">
        <v>1410</v>
      </c>
      <c r="D523" s="1190" t="s">
        <v>44</v>
      </c>
      <c r="F523" s="1288">
        <v>12</v>
      </c>
      <c r="G523" s="1295">
        <v>4116110019</v>
      </c>
      <c r="H523" s="1303" t="s">
        <v>1141</v>
      </c>
      <c r="I523" s="1295" t="s">
        <v>44</v>
      </c>
      <c r="J523" s="1301"/>
      <c r="K523" s="1304">
        <v>12</v>
      </c>
      <c r="L523" s="1290">
        <v>4115110018</v>
      </c>
      <c r="M523" s="1294" t="s">
        <v>863</v>
      </c>
      <c r="N523" s="1295" t="s">
        <v>44</v>
      </c>
      <c r="O523" s="1301"/>
      <c r="P523" s="1293">
        <v>12</v>
      </c>
      <c r="Q523" s="1291">
        <v>4114110031</v>
      </c>
      <c r="R523" s="1292" t="s">
        <v>568</v>
      </c>
      <c r="S523" s="1291" t="s">
        <v>45</v>
      </c>
      <c r="V523" s="1159"/>
      <c r="W523" s="1163"/>
      <c r="Y523" s="1162"/>
    </row>
    <row r="524" spans="1:25" ht="19.5" customHeight="1" x14ac:dyDescent="0.3">
      <c r="A524" s="664">
        <v>13</v>
      </c>
      <c r="B524" s="1176" t="s">
        <v>1381</v>
      </c>
      <c r="C524" s="1191" t="s">
        <v>1404</v>
      </c>
      <c r="D524" s="1190" t="s">
        <v>44</v>
      </c>
      <c r="F524" s="1288">
        <v>13</v>
      </c>
      <c r="G524" s="1297">
        <v>4116110002</v>
      </c>
      <c r="H524" s="1307" t="s">
        <v>1142</v>
      </c>
      <c r="I524" s="1295" t="s">
        <v>44</v>
      </c>
      <c r="J524" s="1301"/>
      <c r="K524" s="1304">
        <v>13</v>
      </c>
      <c r="L524" s="1290">
        <v>4115110020</v>
      </c>
      <c r="M524" s="1294" t="s">
        <v>864</v>
      </c>
      <c r="N524" s="1295" t="s">
        <v>44</v>
      </c>
      <c r="O524" s="1301"/>
      <c r="P524" s="1293">
        <v>13</v>
      </c>
      <c r="Q524" s="1291">
        <v>4114110012</v>
      </c>
      <c r="R524" s="1292" t="s">
        <v>569</v>
      </c>
      <c r="S524" s="1291" t="s">
        <v>45</v>
      </c>
      <c r="V524" s="1159"/>
      <c r="W524" s="1163"/>
      <c r="Y524" s="1162"/>
    </row>
    <row r="525" spans="1:25" ht="19.5" customHeight="1" x14ac:dyDescent="0.3">
      <c r="A525" s="664">
        <v>14</v>
      </c>
      <c r="B525" s="1176" t="s">
        <v>1382</v>
      </c>
      <c r="C525" s="1191" t="s">
        <v>1405</v>
      </c>
      <c r="D525" s="1203" t="s">
        <v>44</v>
      </c>
      <c r="F525" s="1288">
        <v>14</v>
      </c>
      <c r="G525" s="1295">
        <v>4116110009</v>
      </c>
      <c r="H525" s="1303" t="s">
        <v>1143</v>
      </c>
      <c r="I525" s="1295" t="s">
        <v>44</v>
      </c>
      <c r="J525" s="1301"/>
      <c r="K525" s="1304">
        <v>14</v>
      </c>
      <c r="L525" s="1290">
        <v>4115110028</v>
      </c>
      <c r="M525" s="1294" t="s">
        <v>865</v>
      </c>
      <c r="N525" s="1295" t="s">
        <v>44</v>
      </c>
      <c r="O525" s="1301"/>
      <c r="P525" s="1293">
        <v>14</v>
      </c>
      <c r="Q525" s="1299">
        <v>4114110028</v>
      </c>
      <c r="R525" s="1308" t="s">
        <v>570</v>
      </c>
      <c r="S525" s="1291" t="s">
        <v>45</v>
      </c>
      <c r="V525" s="1159"/>
      <c r="W525" s="1163"/>
      <c r="Y525" s="1162"/>
    </row>
    <row r="526" spans="1:25" ht="19.5" customHeight="1" x14ac:dyDescent="0.3">
      <c r="A526" s="664">
        <v>15</v>
      </c>
      <c r="B526" s="1176" t="s">
        <v>1388</v>
      </c>
      <c r="C526" s="1191" t="s">
        <v>1411</v>
      </c>
      <c r="D526" s="1190" t="s">
        <v>44</v>
      </c>
      <c r="F526" s="1288">
        <v>15</v>
      </c>
      <c r="G526" s="1295">
        <v>4116110010</v>
      </c>
      <c r="H526" s="1303" t="s">
        <v>1144</v>
      </c>
      <c r="I526" s="1295" t="s">
        <v>44</v>
      </c>
      <c r="J526" s="1301"/>
      <c r="K526" s="1304">
        <v>15</v>
      </c>
      <c r="L526" s="1290">
        <v>4115110023</v>
      </c>
      <c r="M526" s="1294" t="s">
        <v>866</v>
      </c>
      <c r="N526" s="1295" t="s">
        <v>44</v>
      </c>
      <c r="O526" s="1301"/>
      <c r="P526" s="1293">
        <v>15</v>
      </c>
      <c r="Q526" s="1291">
        <v>4114110018</v>
      </c>
      <c r="R526" s="1292" t="s">
        <v>571</v>
      </c>
      <c r="S526" s="1291" t="s">
        <v>44</v>
      </c>
      <c r="V526" s="1159"/>
      <c r="W526" s="1163"/>
      <c r="Y526" s="1162"/>
    </row>
    <row r="527" spans="1:25" ht="19.5" customHeight="1" x14ac:dyDescent="0.3">
      <c r="A527" s="664">
        <v>16</v>
      </c>
      <c r="B527" s="1176" t="s">
        <v>1389</v>
      </c>
      <c r="C527" s="1191" t="s">
        <v>1412</v>
      </c>
      <c r="D527" s="1190" t="s">
        <v>44</v>
      </c>
      <c r="F527" s="1288">
        <v>16</v>
      </c>
      <c r="G527" s="1295">
        <v>4116110023</v>
      </c>
      <c r="H527" s="1303" t="s">
        <v>1145</v>
      </c>
      <c r="I527" s="1295" t="s">
        <v>44</v>
      </c>
      <c r="J527" s="1301"/>
      <c r="K527" s="1304">
        <v>16</v>
      </c>
      <c r="L527" s="1291">
        <v>4115110006</v>
      </c>
      <c r="M527" s="1292" t="s">
        <v>867</v>
      </c>
      <c r="N527" s="1291" t="s">
        <v>45</v>
      </c>
      <c r="O527" s="1301"/>
      <c r="P527" s="1293"/>
      <c r="Q527" s="1291"/>
      <c r="R527" s="1292"/>
      <c r="S527" s="1291"/>
      <c r="V527" s="1159"/>
      <c r="W527" s="1163"/>
      <c r="Y527" s="1162"/>
    </row>
    <row r="528" spans="1:25" ht="19.5" customHeight="1" x14ac:dyDescent="0.3">
      <c r="A528" s="664">
        <v>17</v>
      </c>
      <c r="B528" s="1176" t="s">
        <v>1383</v>
      </c>
      <c r="C528" s="1191" t="s">
        <v>1406</v>
      </c>
      <c r="D528" s="1190" t="s">
        <v>44</v>
      </c>
      <c r="F528" s="1288">
        <v>17</v>
      </c>
      <c r="G528" s="1295">
        <v>4116110012</v>
      </c>
      <c r="H528" s="1303" t="s">
        <v>1146</v>
      </c>
      <c r="I528" s="1295" t="s">
        <v>45</v>
      </c>
      <c r="J528" s="1301"/>
      <c r="K528" s="1304">
        <v>17</v>
      </c>
      <c r="L528" s="1299">
        <v>4115110007</v>
      </c>
      <c r="M528" s="1308" t="s">
        <v>1223</v>
      </c>
      <c r="N528" s="1291" t="s">
        <v>45</v>
      </c>
      <c r="O528" s="1301"/>
      <c r="P528" s="1293"/>
      <c r="Q528" s="1291"/>
      <c r="R528" s="1292"/>
      <c r="S528" s="1291"/>
      <c r="V528" s="1159"/>
      <c r="W528" s="1163"/>
      <c r="Y528" s="1162"/>
    </row>
    <row r="529" spans="1:25" ht="19.5" customHeight="1" x14ac:dyDescent="0.3">
      <c r="A529" s="664">
        <v>18</v>
      </c>
      <c r="B529" s="1176" t="s">
        <v>1384</v>
      </c>
      <c r="C529" s="1191" t="s">
        <v>1407</v>
      </c>
      <c r="D529" s="1203" t="s">
        <v>44</v>
      </c>
      <c r="F529" s="1288">
        <v>18</v>
      </c>
      <c r="G529" s="1297">
        <v>4116110003</v>
      </c>
      <c r="H529" s="1307" t="s">
        <v>1147</v>
      </c>
      <c r="I529" s="1295" t="s">
        <v>44</v>
      </c>
      <c r="J529" s="1301"/>
      <c r="K529" s="1304">
        <v>18</v>
      </c>
      <c r="L529" s="1299">
        <v>4115110008</v>
      </c>
      <c r="M529" s="1308" t="s">
        <v>868</v>
      </c>
      <c r="N529" s="1291" t="s">
        <v>44</v>
      </c>
      <c r="O529" s="1301"/>
      <c r="P529" s="1293"/>
      <c r="Q529" s="1291"/>
      <c r="R529" s="1292"/>
      <c r="S529" s="1291"/>
      <c r="V529" s="1159"/>
      <c r="W529" s="1163"/>
      <c r="Y529" s="1162"/>
    </row>
    <row r="530" spans="1:25" ht="19.5" customHeight="1" x14ac:dyDescent="0.3">
      <c r="A530" s="664">
        <v>19</v>
      </c>
      <c r="B530" s="1181" t="s">
        <v>1373</v>
      </c>
      <c r="C530" s="1201" t="s">
        <v>1396</v>
      </c>
      <c r="D530" s="1190" t="s">
        <v>44</v>
      </c>
      <c r="F530" s="1288">
        <v>19</v>
      </c>
      <c r="G530" s="1295">
        <v>4116110020</v>
      </c>
      <c r="H530" s="1303" t="s">
        <v>1148</v>
      </c>
      <c r="I530" s="1295" t="s">
        <v>44</v>
      </c>
      <c r="J530" s="1301"/>
      <c r="K530" s="1304">
        <v>19</v>
      </c>
      <c r="L530" s="1291">
        <v>4115110024</v>
      </c>
      <c r="M530" s="1292" t="s">
        <v>869</v>
      </c>
      <c r="N530" s="1291" t="s">
        <v>44</v>
      </c>
      <c r="O530" s="1301"/>
      <c r="P530" s="1302"/>
      <c r="Q530" s="1295"/>
      <c r="R530" s="1296"/>
      <c r="S530" s="1291"/>
      <c r="V530" s="1159"/>
      <c r="W530" s="1163"/>
      <c r="Y530" s="1162"/>
    </row>
    <row r="531" spans="1:25" ht="19.5" customHeight="1" x14ac:dyDescent="0.3">
      <c r="A531" s="664">
        <v>20</v>
      </c>
      <c r="B531" s="1181" t="s">
        <v>1374</v>
      </c>
      <c r="C531" s="1201" t="s">
        <v>1397</v>
      </c>
      <c r="D531" s="1190" t="s">
        <v>45</v>
      </c>
      <c r="F531" s="1288">
        <v>20</v>
      </c>
      <c r="G531" s="1295">
        <v>4116110021</v>
      </c>
      <c r="H531" s="1303" t="s">
        <v>1149</v>
      </c>
      <c r="I531" s="1295" t="s">
        <v>45</v>
      </c>
      <c r="J531" s="1301"/>
      <c r="K531" s="1304">
        <v>20</v>
      </c>
      <c r="L531" s="1291">
        <v>4115110025</v>
      </c>
      <c r="M531" s="1292" t="s">
        <v>870</v>
      </c>
      <c r="N531" s="1291" t="s">
        <v>45</v>
      </c>
      <c r="O531" s="1301"/>
      <c r="P531" s="1302"/>
      <c r="Q531" s="1297"/>
      <c r="R531" s="1298"/>
      <c r="S531" s="1299"/>
      <c r="V531" s="1159"/>
      <c r="W531" s="1163"/>
      <c r="Y531" s="1162"/>
    </row>
    <row r="532" spans="1:25" ht="19.5" customHeight="1" x14ac:dyDescent="0.3">
      <c r="A532" s="664">
        <v>21</v>
      </c>
      <c r="B532" s="1176" t="s">
        <v>1390</v>
      </c>
      <c r="C532" s="1191" t="s">
        <v>1413</v>
      </c>
      <c r="D532" s="1190" t="s">
        <v>44</v>
      </c>
      <c r="F532" s="1288">
        <v>21</v>
      </c>
      <c r="G532" s="1295">
        <v>4116110013</v>
      </c>
      <c r="H532" s="1303" t="s">
        <v>1150</v>
      </c>
      <c r="I532" s="1295" t="s">
        <v>45</v>
      </c>
      <c r="J532" s="1301"/>
      <c r="K532" s="1304"/>
      <c r="L532" s="1291"/>
      <c r="M532" s="1292"/>
      <c r="N532" s="1291"/>
      <c r="O532" s="1301"/>
      <c r="P532" s="1302"/>
      <c r="Q532" s="1297"/>
      <c r="R532" s="1298"/>
      <c r="S532" s="1299"/>
      <c r="V532" s="1159"/>
      <c r="W532" s="1163"/>
      <c r="Y532" s="1162"/>
    </row>
    <row r="533" spans="1:25" ht="19.5" customHeight="1" x14ac:dyDescent="0.3">
      <c r="A533" s="664">
        <v>22</v>
      </c>
      <c r="B533" s="1176" t="s">
        <v>1385</v>
      </c>
      <c r="C533" s="1191" t="s">
        <v>1408</v>
      </c>
      <c r="D533" s="1190" t="s">
        <v>44</v>
      </c>
      <c r="F533" s="1288">
        <v>22</v>
      </c>
      <c r="G533" s="1295">
        <v>4116110014</v>
      </c>
      <c r="H533" s="1303" t="s">
        <v>1151</v>
      </c>
      <c r="I533" s="1295" t="s">
        <v>44</v>
      </c>
      <c r="J533" s="1301"/>
      <c r="K533" s="1293"/>
      <c r="L533" s="1297"/>
      <c r="M533" s="1298"/>
      <c r="N533" s="1299"/>
      <c r="O533" s="1301"/>
      <c r="P533" s="1302"/>
      <c r="Q533" s="1297"/>
      <c r="R533" s="1298"/>
      <c r="S533" s="1299"/>
      <c r="V533" s="1159"/>
      <c r="W533" s="1163"/>
      <c r="Y533" s="1162"/>
    </row>
    <row r="534" spans="1:25" ht="19.5" customHeight="1" x14ac:dyDescent="0.3">
      <c r="A534" s="664">
        <v>23</v>
      </c>
      <c r="B534" s="1176" t="s">
        <v>1391</v>
      </c>
      <c r="C534" s="1191" t="s">
        <v>1414</v>
      </c>
      <c r="D534" s="1190" t="s">
        <v>44</v>
      </c>
      <c r="F534" s="1289"/>
      <c r="G534" s="1291"/>
      <c r="H534" s="1292"/>
      <c r="I534" s="1291"/>
      <c r="J534" s="1301"/>
      <c r="K534" s="1293"/>
      <c r="L534" s="1297"/>
      <c r="M534" s="1298"/>
      <c r="N534" s="1299"/>
      <c r="O534" s="1301"/>
      <c r="P534" s="1302"/>
      <c r="Q534" s="1297"/>
      <c r="R534" s="1298"/>
      <c r="S534" s="1299"/>
    </row>
    <row r="535" spans="1:25" ht="19.5" customHeight="1" x14ac:dyDescent="0.2">
      <c r="A535" s="664">
        <v>24</v>
      </c>
      <c r="B535" s="1183"/>
      <c r="C535" s="1174"/>
      <c r="D535" s="1190"/>
      <c r="F535" s="1289"/>
      <c r="G535" s="1295"/>
      <c r="H535" s="1296"/>
      <c r="I535" s="1291"/>
      <c r="J535" s="1301"/>
      <c r="K535" s="1293"/>
      <c r="L535" s="1295"/>
      <c r="M535" s="1296"/>
      <c r="N535" s="1291"/>
      <c r="O535" s="1301"/>
      <c r="P535" s="1302"/>
      <c r="Q535" s="1295"/>
      <c r="R535" s="1296"/>
      <c r="S535" s="1291"/>
    </row>
    <row r="536" spans="1:25" ht="19.5" customHeight="1" thickBot="1" x14ac:dyDescent="0.3">
      <c r="A536" s="668"/>
      <c r="B536" s="699"/>
      <c r="C536" s="700"/>
      <c r="D536" s="677"/>
      <c r="F536" s="1289"/>
      <c r="G536" s="1309"/>
      <c r="H536" s="1310"/>
      <c r="I536" s="1293"/>
      <c r="J536" s="1301"/>
      <c r="K536" s="1293"/>
      <c r="L536" s="1309"/>
      <c r="M536" s="1310"/>
      <c r="N536" s="1293"/>
      <c r="O536" s="1301"/>
      <c r="P536" s="1309"/>
      <c r="Q536" s="1309"/>
      <c r="R536" s="1310"/>
      <c r="S536" s="1293"/>
    </row>
    <row r="537" spans="1:25" ht="19.5" customHeight="1" x14ac:dyDescent="0.2">
      <c r="C537" s="717"/>
      <c r="F537" s="479"/>
      <c r="G537" s="365"/>
      <c r="H537" s="366"/>
      <c r="I537" s="828"/>
      <c r="J537" s="63"/>
      <c r="K537" s="479"/>
      <c r="L537" s="365"/>
      <c r="M537" s="366"/>
      <c r="N537" s="828"/>
      <c r="O537" s="63"/>
      <c r="P537" s="365"/>
      <c r="Q537" s="365"/>
      <c r="R537" s="366"/>
      <c r="S537" s="828"/>
    </row>
    <row r="538" spans="1:25" ht="19.5" customHeight="1" x14ac:dyDescent="0.2">
      <c r="B538" s="462"/>
      <c r="C538" s="659" t="s">
        <v>115</v>
      </c>
      <c r="D538" s="125">
        <f>COUNTIF(D512:D536,"L")</f>
        <v>18</v>
      </c>
      <c r="G538" s="462"/>
      <c r="H538" s="464" t="s">
        <v>115</v>
      </c>
      <c r="I538" s="125">
        <f>COUNTIF(I512:I536,"L")</f>
        <v>17</v>
      </c>
      <c r="J538" s="63"/>
      <c r="L538" s="462"/>
      <c r="M538" s="464" t="s">
        <v>115</v>
      </c>
      <c r="N538" s="125">
        <f>COUNTIF(N512:N536,"L")</f>
        <v>13</v>
      </c>
      <c r="O538" s="63"/>
      <c r="Q538" s="462"/>
      <c r="R538" s="464" t="s">
        <v>115</v>
      </c>
      <c r="S538" s="125">
        <f>COUNTIF(S512:S536,"L")</f>
        <v>6</v>
      </c>
    </row>
    <row r="539" spans="1:25" ht="19.5" customHeight="1" thickBot="1" x14ac:dyDescent="0.25">
      <c r="B539" s="462"/>
      <c r="C539" s="659" t="s">
        <v>264</v>
      </c>
      <c r="D539" s="125">
        <f>COUNTIF(D512:E536,"P")</f>
        <v>5</v>
      </c>
      <c r="G539" s="462"/>
      <c r="H539" s="464" t="s">
        <v>264</v>
      </c>
      <c r="I539" s="125">
        <f>COUNTIF(I512:I536,"P")</f>
        <v>5</v>
      </c>
      <c r="J539" s="63"/>
      <c r="L539" s="462"/>
      <c r="M539" s="464" t="s">
        <v>264</v>
      </c>
      <c r="N539" s="125">
        <f>COUNTIF(N512:N536,"P")</f>
        <v>7</v>
      </c>
      <c r="O539" s="63"/>
      <c r="Q539" s="462"/>
      <c r="R539" s="464" t="s">
        <v>264</v>
      </c>
      <c r="S539" s="125">
        <f>COUNTIF(S512:S536,"P")</f>
        <v>9</v>
      </c>
    </row>
    <row r="540" spans="1:25" ht="19.5" customHeight="1" x14ac:dyDescent="0.2">
      <c r="B540" s="462"/>
      <c r="C540" s="659"/>
      <c r="D540" s="394">
        <f>SUM(D538:D539)</f>
        <v>23</v>
      </c>
      <c r="I540" s="394">
        <f>SUM(I538:I539)</f>
        <v>22</v>
      </c>
      <c r="J540" s="63"/>
      <c r="N540" s="394">
        <f>SUM(N538:N539)</f>
        <v>20</v>
      </c>
      <c r="O540" s="63"/>
      <c r="S540" s="394">
        <f>SUM(S538:S539)</f>
        <v>15</v>
      </c>
    </row>
    <row r="541" spans="1:25" ht="19.5" customHeight="1" x14ac:dyDescent="0.2">
      <c r="A541" s="125" t="s">
        <v>265</v>
      </c>
      <c r="B541" s="462"/>
      <c r="C541" s="520"/>
      <c r="F541" s="125" t="s">
        <v>265</v>
      </c>
      <c r="G541" s="462"/>
      <c r="H541" s="463"/>
      <c r="J541" s="63"/>
      <c r="K541" s="125" t="s">
        <v>265</v>
      </c>
      <c r="L541" s="462"/>
      <c r="M541" s="463"/>
      <c r="O541" s="63"/>
      <c r="P541" s="125" t="s">
        <v>265</v>
      </c>
      <c r="Q541" s="462"/>
      <c r="R541" s="463"/>
    </row>
    <row r="542" spans="1:25" x14ac:dyDescent="0.2">
      <c r="B542" s="462"/>
      <c r="C542" s="520" t="s">
        <v>1367</v>
      </c>
      <c r="H542" s="125" t="s">
        <v>1368</v>
      </c>
      <c r="I542" s="479"/>
      <c r="M542" s="125" t="s">
        <v>871</v>
      </c>
      <c r="R542" s="125" t="s">
        <v>1208</v>
      </c>
      <c r="S542" s="479"/>
    </row>
    <row r="543" spans="1:25" x14ac:dyDescent="0.2">
      <c r="A543"/>
      <c r="B543" s="111"/>
      <c r="C543" s="715"/>
      <c r="D543"/>
      <c r="H543" s="486"/>
      <c r="M543" s="486"/>
      <c r="R543" s="486"/>
    </row>
    <row r="544" spans="1:25" ht="18.75" hidden="1" customHeight="1" x14ac:dyDescent="0.25">
      <c r="A544" s="824" t="s">
        <v>1364</v>
      </c>
      <c r="B544" s="825"/>
      <c r="C544" s="1095"/>
      <c r="D544" s="825"/>
      <c r="E544" s="825"/>
      <c r="F544" s="1096"/>
      <c r="G544" s="825"/>
      <c r="H544" s="825"/>
      <c r="I544" s="944"/>
      <c r="J544" s="944"/>
      <c r="K544" s="946"/>
      <c r="L544" s="606"/>
      <c r="M544" s="606"/>
      <c r="N544" s="606"/>
      <c r="O544" s="606"/>
      <c r="P544" s="606"/>
      <c r="Q544" s="606"/>
      <c r="R544" s="606"/>
      <c r="S544" s="606"/>
    </row>
    <row r="545" spans="1:19" ht="18.75" hidden="1" customHeight="1" x14ac:dyDescent="0.25">
      <c r="A545" s="824" t="s">
        <v>622</v>
      </c>
      <c r="B545" s="822"/>
      <c r="C545" s="823"/>
      <c r="D545" s="825"/>
      <c r="E545" s="825"/>
      <c r="F545" s="1096"/>
      <c r="G545" s="825"/>
      <c r="H545" s="825"/>
      <c r="I545" s="944"/>
      <c r="J545" s="944"/>
      <c r="K545" s="946"/>
      <c r="L545" s="606"/>
      <c r="M545" s="606"/>
      <c r="N545" s="606"/>
      <c r="O545" s="606"/>
      <c r="P545" s="606"/>
      <c r="Q545" s="606"/>
      <c r="R545" s="606"/>
      <c r="S545" s="606"/>
    </row>
    <row r="546" spans="1:19" ht="18.75" hidden="1" customHeight="1" x14ac:dyDescent="0.25">
      <c r="A546" s="824" t="s">
        <v>142</v>
      </c>
      <c r="B546" s="825"/>
      <c r="C546" s="1095"/>
      <c r="D546" s="825"/>
      <c r="E546" s="825"/>
      <c r="F546" s="1096"/>
      <c r="G546" s="825"/>
      <c r="H546" s="825"/>
      <c r="I546" s="944"/>
      <c r="J546" s="944"/>
      <c r="K546" s="946"/>
      <c r="L546" s="606"/>
      <c r="M546" s="606"/>
      <c r="N546" s="606"/>
      <c r="O546" s="606"/>
      <c r="P546" s="606"/>
      <c r="Q546" s="606"/>
      <c r="R546" s="606"/>
      <c r="S546" s="606"/>
    </row>
    <row r="547" spans="1:19" hidden="1" x14ac:dyDescent="0.2">
      <c r="A547" s="822"/>
      <c r="B547" s="822"/>
      <c r="C547" s="823"/>
      <c r="D547" s="822"/>
      <c r="E547" s="822"/>
      <c r="F547" s="822"/>
      <c r="G547" s="822"/>
      <c r="H547" s="822"/>
      <c r="I547" s="606"/>
      <c r="J547" s="606"/>
      <c r="K547" s="606"/>
      <c r="L547" s="606"/>
      <c r="M547" s="606"/>
      <c r="N547" s="606"/>
      <c r="O547" s="606"/>
      <c r="P547" s="606"/>
      <c r="Q547" s="606"/>
      <c r="R547" s="606"/>
      <c r="S547" s="606"/>
    </row>
    <row r="548" spans="1:19" ht="16.5" hidden="1" thickBot="1" x14ac:dyDescent="0.3">
      <c r="A548" s="945" t="s">
        <v>617</v>
      </c>
      <c r="B548" s="945"/>
      <c r="C548" s="722"/>
      <c r="D548" s="945"/>
      <c r="E548" s="606"/>
      <c r="F548" s="945" t="s">
        <v>616</v>
      </c>
      <c r="G548" s="945"/>
      <c r="H548" s="945"/>
      <c r="I548" s="945"/>
      <c r="J548" s="606"/>
      <c r="K548" s="945" t="s">
        <v>618</v>
      </c>
      <c r="L548" s="945"/>
      <c r="M548" s="945"/>
      <c r="N548" s="945"/>
      <c r="O548" s="606"/>
      <c r="P548" s="945" t="s">
        <v>674</v>
      </c>
      <c r="Q548" s="945"/>
      <c r="R548" s="945"/>
      <c r="S548" s="606"/>
    </row>
    <row r="549" spans="1:19" ht="16.5" hidden="1" thickBot="1" x14ac:dyDescent="0.3">
      <c r="A549" s="950" t="s">
        <v>152</v>
      </c>
      <c r="B549" s="951" t="s">
        <v>41</v>
      </c>
      <c r="C549" s="951" t="s">
        <v>42</v>
      </c>
      <c r="D549" s="952" t="s">
        <v>153</v>
      </c>
      <c r="E549" s="606"/>
      <c r="F549" s="950" t="s">
        <v>152</v>
      </c>
      <c r="G549" s="951" t="s">
        <v>41</v>
      </c>
      <c r="H549" s="951" t="s">
        <v>42</v>
      </c>
      <c r="I549" s="952" t="s">
        <v>153</v>
      </c>
      <c r="J549" s="606"/>
      <c r="K549" s="950" t="s">
        <v>152</v>
      </c>
      <c r="L549" s="951" t="s">
        <v>41</v>
      </c>
      <c r="M549" s="951" t="s">
        <v>42</v>
      </c>
      <c r="N549" s="952" t="s">
        <v>153</v>
      </c>
      <c r="O549" s="606"/>
      <c r="P549" s="950" t="s">
        <v>152</v>
      </c>
      <c r="Q549" s="951" t="s">
        <v>41</v>
      </c>
      <c r="R549" s="951" t="s">
        <v>42</v>
      </c>
      <c r="S549" s="952" t="s">
        <v>153</v>
      </c>
    </row>
    <row r="550" spans="1:19" ht="15.75" hidden="1" x14ac:dyDescent="0.25">
      <c r="A550" s="953"/>
      <c r="B550" s="954"/>
      <c r="C550" s="954"/>
      <c r="D550" s="955"/>
      <c r="E550" s="606"/>
      <c r="F550" s="953"/>
      <c r="G550" s="954"/>
      <c r="H550" s="954"/>
      <c r="I550" s="955"/>
      <c r="J550" s="606"/>
      <c r="K550" s="953"/>
      <c r="L550" s="954"/>
      <c r="M550" s="954"/>
      <c r="N550" s="955"/>
      <c r="O550" s="606"/>
      <c r="P550" s="1258"/>
      <c r="Q550" s="954"/>
      <c r="R550" s="954"/>
      <c r="S550" s="955"/>
    </row>
    <row r="551" spans="1:19" ht="18.75" hidden="1" x14ac:dyDescent="0.2">
      <c r="A551" s="466">
        <v>1</v>
      </c>
      <c r="B551" s="1195">
        <v>4113110007</v>
      </c>
      <c r="C551" s="1227" t="s">
        <v>353</v>
      </c>
      <c r="D551" s="1228" t="s">
        <v>44</v>
      </c>
      <c r="E551" s="606"/>
      <c r="F551" s="956">
        <v>1</v>
      </c>
      <c r="G551" s="1195">
        <v>4112110007</v>
      </c>
      <c r="H551" s="1224" t="s">
        <v>284</v>
      </c>
      <c r="I551" s="1228" t="s">
        <v>44</v>
      </c>
      <c r="J551" s="606"/>
      <c r="K551" s="490">
        <v>1</v>
      </c>
      <c r="L551" s="1231">
        <v>4111110013</v>
      </c>
      <c r="M551" s="1232" t="s">
        <v>266</v>
      </c>
      <c r="N551" s="1228" t="s">
        <v>45</v>
      </c>
      <c r="O551" s="606"/>
      <c r="P551" s="490">
        <v>1</v>
      </c>
      <c r="Q551" s="1234">
        <v>4110110027</v>
      </c>
      <c r="R551" s="1235" t="s">
        <v>38</v>
      </c>
      <c r="S551" s="1228" t="s">
        <v>44</v>
      </c>
    </row>
    <row r="552" spans="1:19" ht="18.75" hidden="1" x14ac:dyDescent="0.2">
      <c r="A552" s="470">
        <v>2</v>
      </c>
      <c r="B552" s="1195">
        <v>4113110008</v>
      </c>
      <c r="C552" s="1227" t="s">
        <v>354</v>
      </c>
      <c r="D552" s="1228" t="s">
        <v>44</v>
      </c>
      <c r="E552" s="606"/>
      <c r="F552" s="956">
        <v>2</v>
      </c>
      <c r="G552" s="1195">
        <v>4112110008</v>
      </c>
      <c r="H552" s="1224" t="s">
        <v>285</v>
      </c>
      <c r="I552" s="1228" t="s">
        <v>44</v>
      </c>
      <c r="J552" s="606"/>
      <c r="K552" s="471">
        <v>2</v>
      </c>
      <c r="L552" s="1231">
        <v>4111110015</v>
      </c>
      <c r="M552" s="1232" t="s">
        <v>267</v>
      </c>
      <c r="N552" s="1228" t="s">
        <v>45</v>
      </c>
      <c r="O552" s="606"/>
      <c r="P552" s="471">
        <v>2</v>
      </c>
      <c r="Q552" s="1253">
        <v>4110110001</v>
      </c>
      <c r="R552" s="1256" t="s">
        <v>2</v>
      </c>
      <c r="S552" s="1228" t="s">
        <v>44</v>
      </c>
    </row>
    <row r="553" spans="1:19" ht="18.75" hidden="1" x14ac:dyDescent="0.2">
      <c r="A553" s="470">
        <v>3</v>
      </c>
      <c r="B553" s="1195">
        <v>4113110009</v>
      </c>
      <c r="C553" s="1227" t="s">
        <v>355</v>
      </c>
      <c r="D553" s="1228" t="s">
        <v>45</v>
      </c>
      <c r="E553" s="606"/>
      <c r="F553" s="956">
        <v>3</v>
      </c>
      <c r="G553" s="1229">
        <v>4112110009</v>
      </c>
      <c r="H553" s="1230" t="s">
        <v>286</v>
      </c>
      <c r="I553" s="1228" t="s">
        <v>45</v>
      </c>
      <c r="J553" s="606"/>
      <c r="K553" s="471">
        <v>3</v>
      </c>
      <c r="L553" s="1231">
        <v>4111110002</v>
      </c>
      <c r="M553" s="1255" t="s">
        <v>268</v>
      </c>
      <c r="N553" s="1228" t="s">
        <v>45</v>
      </c>
      <c r="O553" s="606"/>
      <c r="P553" s="471">
        <v>3</v>
      </c>
      <c r="Q553" s="1253">
        <v>4110110002</v>
      </c>
      <c r="R553" s="1254" t="s">
        <v>3</v>
      </c>
      <c r="S553" s="1228" t="s">
        <v>44</v>
      </c>
    </row>
    <row r="554" spans="1:19" ht="18.75" hidden="1" x14ac:dyDescent="0.2">
      <c r="A554" s="470">
        <v>4</v>
      </c>
      <c r="B554" s="1195">
        <v>4113110010</v>
      </c>
      <c r="C554" s="1227" t="s">
        <v>356</v>
      </c>
      <c r="D554" s="1228" t="s">
        <v>44</v>
      </c>
      <c r="E554" s="606"/>
      <c r="F554" s="956">
        <v>4</v>
      </c>
      <c r="G554" s="1229">
        <v>4112110010</v>
      </c>
      <c r="H554" s="1230" t="s">
        <v>287</v>
      </c>
      <c r="I554" s="1228" t="s">
        <v>44</v>
      </c>
      <c r="J554" s="606"/>
      <c r="K554" s="471">
        <v>4</v>
      </c>
      <c r="L554" s="1231">
        <v>4111110003</v>
      </c>
      <c r="M554" s="1232" t="s">
        <v>269</v>
      </c>
      <c r="N554" s="1228" t="s">
        <v>44</v>
      </c>
      <c r="O554" s="606"/>
      <c r="P554" s="471">
        <v>4</v>
      </c>
      <c r="Q554" s="1253">
        <v>4110110003</v>
      </c>
      <c r="R554" s="1254" t="s">
        <v>4</v>
      </c>
      <c r="S554" s="1228" t="s">
        <v>45</v>
      </c>
    </row>
    <row r="555" spans="1:19" ht="18.75" hidden="1" x14ac:dyDescent="0.2">
      <c r="A555" s="470">
        <v>5</v>
      </c>
      <c r="B555" s="1229">
        <v>4113110025</v>
      </c>
      <c r="C555" s="1230" t="s">
        <v>357</v>
      </c>
      <c r="D555" s="1228" t="s">
        <v>44</v>
      </c>
      <c r="E555" s="606"/>
      <c r="F555" s="956">
        <v>5</v>
      </c>
      <c r="G555" s="1195">
        <v>4112110002</v>
      </c>
      <c r="H555" s="1224" t="s">
        <v>288</v>
      </c>
      <c r="I555" s="1228" t="s">
        <v>44</v>
      </c>
      <c r="J555" s="606"/>
      <c r="K555" s="471">
        <v>5</v>
      </c>
      <c r="L555" s="1231">
        <v>4111110017</v>
      </c>
      <c r="M555" s="1232" t="s">
        <v>270</v>
      </c>
      <c r="N555" s="1228" t="s">
        <v>44</v>
      </c>
      <c r="O555" s="606"/>
      <c r="P555" s="471">
        <v>5</v>
      </c>
      <c r="Q555" s="1253">
        <v>4110110012</v>
      </c>
      <c r="R555" s="1254" t="s">
        <v>9</v>
      </c>
      <c r="S555" s="1228" t="s">
        <v>44</v>
      </c>
    </row>
    <row r="556" spans="1:19" ht="18.75" hidden="1" x14ac:dyDescent="0.2">
      <c r="A556" s="470">
        <v>6</v>
      </c>
      <c r="B556" s="1195">
        <v>4113110011</v>
      </c>
      <c r="C556" s="1227" t="s">
        <v>358</v>
      </c>
      <c r="D556" s="1252" t="s">
        <v>44</v>
      </c>
      <c r="E556" s="606"/>
      <c r="F556" s="956">
        <v>6</v>
      </c>
      <c r="G556" s="1229">
        <v>4112110011</v>
      </c>
      <c r="H556" s="1230" t="s">
        <v>289</v>
      </c>
      <c r="I556" s="1228" t="s">
        <v>44</v>
      </c>
      <c r="J556" s="606"/>
      <c r="K556" s="471">
        <v>6</v>
      </c>
      <c r="L556" s="1231">
        <v>4111110004</v>
      </c>
      <c r="M556" s="1232" t="s">
        <v>271</v>
      </c>
      <c r="N556" s="1228" t="s">
        <v>44</v>
      </c>
      <c r="O556" s="606"/>
      <c r="P556" s="471">
        <v>6</v>
      </c>
      <c r="Q556" s="1253">
        <v>4110110013</v>
      </c>
      <c r="R556" s="1254" t="s">
        <v>10</v>
      </c>
      <c r="S556" s="1228" t="s">
        <v>44</v>
      </c>
    </row>
    <row r="557" spans="1:19" ht="18.75" hidden="1" x14ac:dyDescent="0.2">
      <c r="A557" s="470">
        <v>7</v>
      </c>
      <c r="B557" s="1195">
        <v>4113110012</v>
      </c>
      <c r="C557" s="1227" t="s">
        <v>359</v>
      </c>
      <c r="D557" s="1228" t="s">
        <v>44</v>
      </c>
      <c r="E557" s="606"/>
      <c r="F557" s="956">
        <v>7</v>
      </c>
      <c r="G557" s="1229">
        <v>4112110012</v>
      </c>
      <c r="H557" s="1230" t="s">
        <v>290</v>
      </c>
      <c r="I557" s="1228" t="s">
        <v>45</v>
      </c>
      <c r="J557" s="606"/>
      <c r="K557" s="471">
        <v>7</v>
      </c>
      <c r="L557" s="1231">
        <v>4111110005</v>
      </c>
      <c r="M557" s="1232" t="s">
        <v>272</v>
      </c>
      <c r="N557" s="1228" t="s">
        <v>45</v>
      </c>
      <c r="O557" s="606"/>
      <c r="P557" s="471">
        <v>7</v>
      </c>
      <c r="Q557" s="1234">
        <v>4110110026</v>
      </c>
      <c r="R557" s="1235" t="s">
        <v>260</v>
      </c>
      <c r="S557" s="1228" t="s">
        <v>44</v>
      </c>
    </row>
    <row r="558" spans="1:19" ht="18.75" hidden="1" x14ac:dyDescent="0.2">
      <c r="A558" s="470">
        <v>8</v>
      </c>
      <c r="B558" s="1229">
        <v>4113110001</v>
      </c>
      <c r="C558" s="1230" t="s">
        <v>360</v>
      </c>
      <c r="D558" s="1228" t="s">
        <v>44</v>
      </c>
      <c r="E558" s="606"/>
      <c r="F558" s="956">
        <v>8</v>
      </c>
      <c r="G558" s="1229">
        <v>4112110004</v>
      </c>
      <c r="H558" s="1230" t="s">
        <v>291</v>
      </c>
      <c r="I558" s="1228" t="s">
        <v>44</v>
      </c>
      <c r="J558" s="606"/>
      <c r="K558" s="471">
        <v>8</v>
      </c>
      <c r="L558" s="1231">
        <v>4111110006</v>
      </c>
      <c r="M558" s="1232" t="s">
        <v>273</v>
      </c>
      <c r="N558" s="1228" t="s">
        <v>45</v>
      </c>
      <c r="O558" s="606"/>
      <c r="P558" s="471">
        <v>8</v>
      </c>
      <c r="Q558" s="1253">
        <v>4110110004</v>
      </c>
      <c r="R558" s="1254" t="s">
        <v>5</v>
      </c>
      <c r="S558" s="1228" t="s">
        <v>45</v>
      </c>
    </row>
    <row r="559" spans="1:19" ht="18.75" hidden="1" x14ac:dyDescent="0.2">
      <c r="A559" s="470">
        <v>9</v>
      </c>
      <c r="B559" s="1195">
        <v>4113110014</v>
      </c>
      <c r="C559" s="1227" t="s">
        <v>361</v>
      </c>
      <c r="D559" s="1228" t="s">
        <v>44</v>
      </c>
      <c r="E559" s="606"/>
      <c r="F559" s="956">
        <v>9</v>
      </c>
      <c r="G559" s="1229">
        <v>4112110013</v>
      </c>
      <c r="H559" s="1230" t="s">
        <v>292</v>
      </c>
      <c r="I559" s="1228" t="s">
        <v>44</v>
      </c>
      <c r="J559" s="606"/>
      <c r="K559" s="471">
        <v>9</v>
      </c>
      <c r="L559" s="1231">
        <v>4111110007</v>
      </c>
      <c r="M559" s="1232" t="s">
        <v>274</v>
      </c>
      <c r="N559" s="1228" t="s">
        <v>44</v>
      </c>
      <c r="O559" s="606"/>
      <c r="P559" s="471">
        <v>9</v>
      </c>
      <c r="Q559" s="1234">
        <v>4110110015</v>
      </c>
      <c r="R559" s="1235" t="s">
        <v>11</v>
      </c>
      <c r="S559" s="1228" t="s">
        <v>44</v>
      </c>
    </row>
    <row r="560" spans="1:19" ht="18.75" hidden="1" x14ac:dyDescent="0.2">
      <c r="A560" s="470">
        <v>10</v>
      </c>
      <c r="B560" s="1195">
        <v>4113110015</v>
      </c>
      <c r="C560" s="1227" t="s">
        <v>362</v>
      </c>
      <c r="D560" s="1228" t="s">
        <v>44</v>
      </c>
      <c r="E560" s="606"/>
      <c r="F560" s="956">
        <v>10</v>
      </c>
      <c r="G560" s="1229">
        <v>4112110014</v>
      </c>
      <c r="H560" s="1230" t="s">
        <v>293</v>
      </c>
      <c r="I560" s="1228" t="s">
        <v>45</v>
      </c>
      <c r="J560" s="606"/>
      <c r="K560" s="471">
        <v>10</v>
      </c>
      <c r="L560" s="1231">
        <v>4111110008</v>
      </c>
      <c r="M560" s="1232" t="s">
        <v>275</v>
      </c>
      <c r="N560" s="1228" t="s">
        <v>45</v>
      </c>
      <c r="O560" s="606"/>
      <c r="P560" s="471">
        <v>10</v>
      </c>
      <c r="Q560" s="1253">
        <v>4110110009</v>
      </c>
      <c r="R560" s="1254" t="s">
        <v>8</v>
      </c>
      <c r="S560" s="1228" t="s">
        <v>45</v>
      </c>
    </row>
    <row r="561" spans="1:19" ht="18.75" hidden="1" x14ac:dyDescent="0.2">
      <c r="A561" s="471">
        <v>11</v>
      </c>
      <c r="B561" s="1195">
        <v>4113110016</v>
      </c>
      <c r="C561" s="1227" t="s">
        <v>363</v>
      </c>
      <c r="D561" s="1228" t="s">
        <v>44</v>
      </c>
      <c r="E561" s="606"/>
      <c r="F561" s="956">
        <v>11</v>
      </c>
      <c r="G561" s="1229">
        <v>4112110015</v>
      </c>
      <c r="H561" s="1230" t="s">
        <v>294</v>
      </c>
      <c r="I561" s="1228" t="s">
        <v>44</v>
      </c>
      <c r="J561" s="606"/>
      <c r="K561" s="471">
        <v>11</v>
      </c>
      <c r="L561" s="1231">
        <v>4111110009</v>
      </c>
      <c r="M561" s="1232" t="s">
        <v>276</v>
      </c>
      <c r="N561" s="1228" t="s">
        <v>45</v>
      </c>
      <c r="O561" s="606"/>
      <c r="P561" s="471">
        <v>11</v>
      </c>
      <c r="Q561" s="1253">
        <v>4110110005</v>
      </c>
      <c r="R561" s="1254" t="s">
        <v>37</v>
      </c>
      <c r="S561" s="1228" t="s">
        <v>44</v>
      </c>
    </row>
    <row r="562" spans="1:19" ht="18.75" hidden="1" x14ac:dyDescent="0.2">
      <c r="A562" s="471">
        <v>12</v>
      </c>
      <c r="B562" s="1195">
        <v>4113110017</v>
      </c>
      <c r="C562" s="1227" t="s">
        <v>364</v>
      </c>
      <c r="D562" s="1228" t="s">
        <v>45</v>
      </c>
      <c r="E562" s="606"/>
      <c r="F562" s="956">
        <v>12</v>
      </c>
      <c r="G562" s="1195">
        <v>4112110016</v>
      </c>
      <c r="H562" s="1224" t="s">
        <v>295</v>
      </c>
      <c r="I562" s="1228" t="s">
        <v>45</v>
      </c>
      <c r="J562" s="606"/>
      <c r="K562" s="471">
        <v>12</v>
      </c>
      <c r="L562" s="1231">
        <v>4111110019</v>
      </c>
      <c r="M562" s="1232" t="s">
        <v>277</v>
      </c>
      <c r="N562" s="1228" t="s">
        <v>44</v>
      </c>
      <c r="O562" s="606"/>
      <c r="P562" s="471">
        <v>12</v>
      </c>
      <c r="Q562" s="1253">
        <v>4110110016</v>
      </c>
      <c r="R562" s="1254" t="s">
        <v>12</v>
      </c>
      <c r="S562" s="1228" t="s">
        <v>44</v>
      </c>
    </row>
    <row r="563" spans="1:19" ht="18.75" hidden="1" x14ac:dyDescent="0.2">
      <c r="A563" s="470">
        <v>13</v>
      </c>
      <c r="B563" s="1195">
        <v>4113110018</v>
      </c>
      <c r="C563" s="1227" t="s">
        <v>365</v>
      </c>
      <c r="D563" s="1228" t="s">
        <v>44</v>
      </c>
      <c r="E563" s="606"/>
      <c r="F563" s="956">
        <v>13</v>
      </c>
      <c r="G563" s="1195">
        <v>4112110017</v>
      </c>
      <c r="H563" s="1224" t="s">
        <v>296</v>
      </c>
      <c r="I563" s="1228" t="s">
        <v>44</v>
      </c>
      <c r="J563" s="606"/>
      <c r="K563" s="471">
        <v>13</v>
      </c>
      <c r="L563" s="1231">
        <v>4111110020</v>
      </c>
      <c r="M563" s="1232" t="s">
        <v>278</v>
      </c>
      <c r="N563" s="1228" t="s">
        <v>45</v>
      </c>
      <c r="O563" s="606"/>
      <c r="P563" s="471">
        <v>13</v>
      </c>
      <c r="Q563" s="1234">
        <v>4110110006</v>
      </c>
      <c r="R563" s="1235" t="s">
        <v>6</v>
      </c>
      <c r="S563" s="1228" t="s">
        <v>44</v>
      </c>
    </row>
    <row r="564" spans="1:19" ht="18.75" hidden="1" x14ac:dyDescent="0.2">
      <c r="A564" s="470">
        <v>14</v>
      </c>
      <c r="B564" s="1195">
        <v>4113110002</v>
      </c>
      <c r="C564" s="1227" t="s">
        <v>366</v>
      </c>
      <c r="D564" s="1228" t="s">
        <v>44</v>
      </c>
      <c r="E564" s="606"/>
      <c r="F564" s="956">
        <v>14</v>
      </c>
      <c r="G564" s="1195">
        <v>4112110018</v>
      </c>
      <c r="H564" s="1224" t="s">
        <v>297</v>
      </c>
      <c r="I564" s="1228" t="s">
        <v>45</v>
      </c>
      <c r="J564" s="606"/>
      <c r="K564" s="471">
        <v>14</v>
      </c>
      <c r="L564" s="1231">
        <v>4111110023</v>
      </c>
      <c r="M564" s="1232" t="s">
        <v>279</v>
      </c>
      <c r="N564" s="1228" t="s">
        <v>45</v>
      </c>
      <c r="O564" s="606"/>
      <c r="P564" s="471">
        <v>14</v>
      </c>
      <c r="Q564" s="1234">
        <v>4110110008</v>
      </c>
      <c r="R564" s="1235" t="s">
        <v>7</v>
      </c>
      <c r="S564" s="1228" t="s">
        <v>45</v>
      </c>
    </row>
    <row r="565" spans="1:19" ht="18.75" hidden="1" x14ac:dyDescent="0.2">
      <c r="A565" s="470">
        <v>15</v>
      </c>
      <c r="B565" s="1195">
        <v>4113110020</v>
      </c>
      <c r="C565" s="1224" t="s">
        <v>367</v>
      </c>
      <c r="D565" s="1228" t="s">
        <v>44</v>
      </c>
      <c r="E565" s="606"/>
      <c r="F565" s="956">
        <v>15</v>
      </c>
      <c r="G565" s="1229">
        <v>4111110016</v>
      </c>
      <c r="H565" s="1230" t="s">
        <v>350</v>
      </c>
      <c r="I565" s="1228" t="s">
        <v>44</v>
      </c>
      <c r="J565" s="606"/>
      <c r="K565" s="471">
        <v>15</v>
      </c>
      <c r="L565" s="1231">
        <v>4111110010</v>
      </c>
      <c r="M565" s="1232" t="s">
        <v>280</v>
      </c>
      <c r="N565" s="1228" t="s">
        <v>45</v>
      </c>
      <c r="O565" s="606"/>
      <c r="P565" s="471">
        <v>15</v>
      </c>
      <c r="Q565" s="1234">
        <v>4110110019</v>
      </c>
      <c r="R565" s="1235" t="s">
        <v>13</v>
      </c>
      <c r="S565" s="1228" t="s">
        <v>44</v>
      </c>
    </row>
    <row r="566" spans="1:19" ht="18.75" hidden="1" x14ac:dyDescent="0.2">
      <c r="A566" s="471">
        <v>16</v>
      </c>
      <c r="B566" s="1195">
        <v>4113110003</v>
      </c>
      <c r="C566" s="1227" t="s">
        <v>368</v>
      </c>
      <c r="D566" s="1228" t="s">
        <v>44</v>
      </c>
      <c r="E566" s="606"/>
      <c r="F566" s="956">
        <v>16</v>
      </c>
      <c r="G566" s="1195">
        <v>4112110019</v>
      </c>
      <c r="H566" s="1224" t="s">
        <v>298</v>
      </c>
      <c r="I566" s="1228" t="s">
        <v>44</v>
      </c>
      <c r="J566" s="606"/>
      <c r="K566" s="471">
        <v>16</v>
      </c>
      <c r="L566" s="1231">
        <v>4111110024</v>
      </c>
      <c r="M566" s="1232" t="s">
        <v>281</v>
      </c>
      <c r="N566" s="1228" t="s">
        <v>44</v>
      </c>
      <c r="O566" s="606"/>
      <c r="P566" s="471">
        <v>16</v>
      </c>
      <c r="Q566" s="1253">
        <v>4110110021</v>
      </c>
      <c r="R566" s="1254" t="s">
        <v>14</v>
      </c>
      <c r="S566" s="1228" t="s">
        <v>44</v>
      </c>
    </row>
    <row r="567" spans="1:19" ht="18.75" hidden="1" x14ac:dyDescent="0.2">
      <c r="A567" s="470">
        <v>17</v>
      </c>
      <c r="B567" s="1229">
        <v>4113110021</v>
      </c>
      <c r="C567" s="1230" t="s">
        <v>369</v>
      </c>
      <c r="D567" s="1228" t="s">
        <v>44</v>
      </c>
      <c r="E567" s="606"/>
      <c r="F567" s="956">
        <v>17</v>
      </c>
      <c r="G567" s="1231">
        <v>4112110006</v>
      </c>
      <c r="H567" s="1232" t="s">
        <v>299</v>
      </c>
      <c r="I567" s="1233" t="s">
        <v>45</v>
      </c>
      <c r="J567" s="606"/>
      <c r="K567" s="471"/>
      <c r="L567" s="1234"/>
      <c r="M567" s="1235"/>
      <c r="N567" s="1228"/>
      <c r="O567" s="606"/>
      <c r="P567" s="471">
        <v>17</v>
      </c>
      <c r="Q567" s="1234">
        <v>4110110022</v>
      </c>
      <c r="R567" s="1235" t="s">
        <v>15</v>
      </c>
      <c r="S567" s="1228" t="s">
        <v>45</v>
      </c>
    </row>
    <row r="568" spans="1:19" ht="18.75" hidden="1" x14ac:dyDescent="0.2">
      <c r="A568" s="471">
        <v>18</v>
      </c>
      <c r="B568" s="1195">
        <v>4113110004</v>
      </c>
      <c r="C568" s="1227" t="s">
        <v>370</v>
      </c>
      <c r="D568" s="1228" t="s">
        <v>44</v>
      </c>
      <c r="E568" s="606"/>
      <c r="F568" s="956">
        <v>18</v>
      </c>
      <c r="G568" s="1231">
        <v>4112110023</v>
      </c>
      <c r="H568" s="1232" t="s">
        <v>300</v>
      </c>
      <c r="I568" s="1233" t="s">
        <v>44</v>
      </c>
      <c r="J568" s="606"/>
      <c r="K568" s="471"/>
      <c r="L568" s="1234"/>
      <c r="M568" s="1235"/>
      <c r="N568" s="1228"/>
      <c r="O568" s="606"/>
      <c r="P568" s="471">
        <v>18</v>
      </c>
      <c r="Q568" s="1234">
        <v>4110110023</v>
      </c>
      <c r="R568" s="1235" t="s">
        <v>16</v>
      </c>
      <c r="S568" s="1228" t="s">
        <v>44</v>
      </c>
    </row>
    <row r="569" spans="1:19" ht="18.75" hidden="1" x14ac:dyDescent="0.2">
      <c r="A569" s="500">
        <v>19</v>
      </c>
      <c r="B569" s="1231">
        <v>4113110005</v>
      </c>
      <c r="C569" s="1232" t="s">
        <v>371</v>
      </c>
      <c r="D569" s="1233" t="s">
        <v>44</v>
      </c>
      <c r="E569" s="606"/>
      <c r="F569" s="956"/>
      <c r="G569" s="1231"/>
      <c r="H569" s="1232"/>
      <c r="I569" s="1233"/>
      <c r="J569" s="606"/>
      <c r="K569" s="471"/>
      <c r="L569" s="1234"/>
      <c r="M569" s="1235"/>
      <c r="N569" s="1228"/>
      <c r="O569" s="606"/>
      <c r="P569" s="471">
        <v>19</v>
      </c>
      <c r="Q569" s="1234">
        <v>4110110025</v>
      </c>
      <c r="R569" s="1235" t="s">
        <v>17</v>
      </c>
      <c r="S569" s="1228" t="s">
        <v>45</v>
      </c>
    </row>
    <row r="570" spans="1:19" ht="18.75" hidden="1" x14ac:dyDescent="0.2">
      <c r="A570" s="500">
        <v>20</v>
      </c>
      <c r="B570" s="1234">
        <v>4113110026</v>
      </c>
      <c r="C570" s="1235" t="s">
        <v>372</v>
      </c>
      <c r="D570" s="1236" t="s">
        <v>45</v>
      </c>
      <c r="E570" s="606"/>
      <c r="F570" s="471"/>
      <c r="G570" s="1234"/>
      <c r="H570" s="1235"/>
      <c r="I570" s="1228"/>
      <c r="J570" s="606"/>
      <c r="K570" s="471"/>
      <c r="L570" s="1234"/>
      <c r="M570" s="1235"/>
      <c r="N570" s="1228"/>
      <c r="O570" s="606"/>
      <c r="P570" s="471"/>
      <c r="Q570" s="1234"/>
      <c r="R570" s="1235"/>
      <c r="S570" s="1228"/>
    </row>
    <row r="571" spans="1:19" ht="18.75" hidden="1" x14ac:dyDescent="0.2">
      <c r="A571" s="500">
        <v>21</v>
      </c>
      <c r="B571" s="1234">
        <v>4113110023</v>
      </c>
      <c r="C571" s="1235" t="s">
        <v>373</v>
      </c>
      <c r="D571" s="1236" t="s">
        <v>45</v>
      </c>
      <c r="E571" s="606"/>
      <c r="F571" s="471"/>
      <c r="G571" s="1234"/>
      <c r="H571" s="1235"/>
      <c r="I571" s="1228"/>
      <c r="J571" s="606"/>
      <c r="K571" s="471"/>
      <c r="L571" s="1234"/>
      <c r="M571" s="1235"/>
      <c r="N571" s="1228"/>
      <c r="O571" s="606"/>
      <c r="P571" s="471"/>
      <c r="Q571" s="1234"/>
      <c r="R571" s="1257"/>
      <c r="S571" s="1228"/>
    </row>
    <row r="572" spans="1:19" ht="18.75" hidden="1" x14ac:dyDescent="0.2">
      <c r="A572" s="471"/>
      <c r="B572" s="1234"/>
      <c r="C572" s="1235"/>
      <c r="D572" s="1236"/>
      <c r="E572" s="606"/>
      <c r="F572" s="471"/>
      <c r="G572" s="1234"/>
      <c r="H572" s="1235"/>
      <c r="I572" s="1228"/>
      <c r="J572" s="606"/>
      <c r="K572" s="471"/>
      <c r="L572" s="1234"/>
      <c r="M572" s="1235"/>
      <c r="N572" s="1228"/>
      <c r="O572" s="606"/>
      <c r="P572" s="471"/>
      <c r="Q572" s="1234"/>
      <c r="R572" s="1235"/>
      <c r="S572" s="1228"/>
    </row>
    <row r="573" spans="1:19" ht="18.75" hidden="1" x14ac:dyDescent="0.2">
      <c r="A573" s="1098"/>
      <c r="B573" s="1253"/>
      <c r="C573" s="1254"/>
      <c r="D573" s="1233"/>
      <c r="E573" s="606"/>
      <c r="F573" s="1098"/>
      <c r="G573" s="1253"/>
      <c r="H573" s="1254"/>
      <c r="I573" s="1228"/>
      <c r="J573" s="606"/>
      <c r="K573" s="471"/>
      <c r="L573" s="1253"/>
      <c r="M573" s="1254"/>
      <c r="N573" s="1228"/>
      <c r="O573" s="606"/>
      <c r="P573" s="471"/>
      <c r="Q573" s="1253"/>
      <c r="R573" s="1254"/>
      <c r="S573" s="1228"/>
    </row>
    <row r="574" spans="1:19" ht="18.75" hidden="1" x14ac:dyDescent="0.2">
      <c r="A574" s="471"/>
      <c r="B574" s="1253"/>
      <c r="C574" s="1254"/>
      <c r="D574" s="1233"/>
      <c r="E574" s="606"/>
      <c r="F574" s="471"/>
      <c r="G574" s="1253"/>
      <c r="H574" s="1254"/>
      <c r="I574" s="1228"/>
      <c r="J574" s="606"/>
      <c r="K574" s="471"/>
      <c r="L574" s="1253"/>
      <c r="M574" s="1254"/>
      <c r="N574" s="1228"/>
      <c r="O574" s="606"/>
      <c r="P574" s="471"/>
      <c r="Q574" s="1253"/>
      <c r="R574" s="1254"/>
      <c r="S574" s="1228"/>
    </row>
    <row r="575" spans="1:19" ht="15.75" hidden="1" thickBot="1" x14ac:dyDescent="0.25">
      <c r="A575" s="758"/>
      <c r="B575" s="1099"/>
      <c r="C575" s="1100"/>
      <c r="D575" s="1101"/>
      <c r="E575" s="606"/>
      <c r="F575" s="758"/>
      <c r="G575" s="1099"/>
      <c r="H575" s="1100"/>
      <c r="I575" s="1101"/>
      <c r="J575" s="606"/>
      <c r="K575" s="758"/>
      <c r="L575" s="1099"/>
      <c r="M575" s="1100"/>
      <c r="N575" s="1101"/>
      <c r="O575" s="606"/>
      <c r="P575" s="758"/>
      <c r="Q575" s="1099"/>
      <c r="R575" s="1100"/>
      <c r="S575" s="1101"/>
    </row>
    <row r="576" spans="1:19" hidden="1" x14ac:dyDescent="0.2">
      <c r="A576" s="606"/>
      <c r="B576" s="606"/>
      <c r="C576" s="792"/>
      <c r="D576" s="606"/>
      <c r="E576" s="606"/>
      <c r="F576" s="606"/>
      <c r="G576" s="606"/>
      <c r="H576" s="1102"/>
      <c r="I576" s="606"/>
      <c r="J576" s="606"/>
      <c r="K576" s="606"/>
      <c r="L576" s="606"/>
      <c r="M576" s="1102"/>
      <c r="N576" s="606"/>
      <c r="O576" s="606"/>
      <c r="P576" s="606"/>
      <c r="Q576" s="606"/>
      <c r="R576" s="606"/>
      <c r="S576" s="606"/>
    </row>
    <row r="577" spans="1:26" ht="19.5" hidden="1" customHeight="1" x14ac:dyDescent="0.2">
      <c r="A577" s="606"/>
      <c r="B577" s="516"/>
      <c r="C577" s="723" t="s">
        <v>115</v>
      </c>
      <c r="D577" s="606">
        <f>COUNTIF(D555:D575,"L")</f>
        <v>14</v>
      </c>
      <c r="E577" s="606"/>
      <c r="F577" s="606"/>
      <c r="G577" s="516"/>
      <c r="H577" s="1004" t="s">
        <v>115</v>
      </c>
      <c r="I577" s="606">
        <f>COUNTIF(I555:I575,"L")</f>
        <v>9</v>
      </c>
      <c r="J577" s="607"/>
      <c r="K577" s="606"/>
      <c r="L577" s="516"/>
      <c r="M577" s="1004" t="s">
        <v>115</v>
      </c>
      <c r="N577" s="606">
        <f>COUNTIF(N555:N575,"L")</f>
        <v>5</v>
      </c>
      <c r="O577" s="607"/>
      <c r="P577" s="606"/>
      <c r="Q577" s="516"/>
      <c r="R577" s="1004" t="s">
        <v>115</v>
      </c>
      <c r="S577" s="606">
        <f>COUNTIF(S555:S575,"L")</f>
        <v>10</v>
      </c>
    </row>
    <row r="578" spans="1:26" ht="19.5" hidden="1" customHeight="1" thickBot="1" x14ac:dyDescent="0.25">
      <c r="A578" s="606"/>
      <c r="B578" s="516"/>
      <c r="C578" s="723" t="s">
        <v>264</v>
      </c>
      <c r="D578" s="606">
        <f>COUNTIF(D555:D575,"P")</f>
        <v>3</v>
      </c>
      <c r="E578" s="606"/>
      <c r="F578" s="606"/>
      <c r="G578" s="516"/>
      <c r="H578" s="1004" t="s">
        <v>264</v>
      </c>
      <c r="I578" s="606">
        <f>COUNTIF(I555:I575,"P")</f>
        <v>5</v>
      </c>
      <c r="J578" s="607"/>
      <c r="K578" s="606"/>
      <c r="L578" s="516"/>
      <c r="M578" s="1004" t="s">
        <v>264</v>
      </c>
      <c r="N578" s="606">
        <f>COUNTIF(N555:N575,"P")</f>
        <v>7</v>
      </c>
      <c r="O578" s="607"/>
      <c r="P578" s="606"/>
      <c r="Q578" s="516"/>
      <c r="R578" s="1004" t="s">
        <v>264</v>
      </c>
      <c r="S578" s="606">
        <f>COUNTIF(S555:S575,"P")</f>
        <v>5</v>
      </c>
    </row>
    <row r="579" spans="1:26" ht="19.5" hidden="1" customHeight="1" x14ac:dyDescent="0.2">
      <c r="A579" s="606"/>
      <c r="B579" s="516"/>
      <c r="C579" s="515"/>
      <c r="D579" s="1005">
        <f>SUM(D577:D578)</f>
        <v>17</v>
      </c>
      <c r="E579" s="606"/>
      <c r="F579" s="606"/>
      <c r="G579" s="516"/>
      <c r="H579" s="1006"/>
      <c r="I579" s="1005">
        <f>SUM(I577:I578)</f>
        <v>14</v>
      </c>
      <c r="J579" s="607"/>
      <c r="K579" s="606"/>
      <c r="L579" s="516"/>
      <c r="M579" s="1006"/>
      <c r="N579" s="1005">
        <f>SUM(N577:N578)</f>
        <v>12</v>
      </c>
      <c r="O579" s="607"/>
      <c r="P579" s="606"/>
      <c r="Q579" s="516"/>
      <c r="R579" s="1006"/>
      <c r="S579" s="1005">
        <f>SUM(S577:S578)</f>
        <v>15</v>
      </c>
    </row>
    <row r="580" spans="1:26" ht="19.5" hidden="1" customHeight="1" x14ac:dyDescent="0.2">
      <c r="A580" s="606" t="s">
        <v>265</v>
      </c>
      <c r="B580" s="606"/>
      <c r="C580" s="607"/>
      <c r="D580" s="606"/>
      <c r="E580" s="606"/>
      <c r="F580" s="606" t="s">
        <v>265</v>
      </c>
      <c r="G580" s="606"/>
      <c r="H580" s="606"/>
      <c r="I580" s="606"/>
      <c r="J580" s="607"/>
      <c r="K580" s="606" t="s">
        <v>265</v>
      </c>
      <c r="L580" s="606"/>
      <c r="M580" s="606"/>
      <c r="N580" s="606"/>
      <c r="O580" s="607"/>
      <c r="P580" s="606" t="s">
        <v>265</v>
      </c>
      <c r="Q580" s="606"/>
      <c r="R580" s="606"/>
      <c r="S580" s="606"/>
    </row>
    <row r="581" spans="1:26" ht="28.5" hidden="1" customHeight="1" x14ac:dyDescent="0.2">
      <c r="A581" s="606"/>
      <c r="B581" s="606"/>
      <c r="C581" s="792"/>
      <c r="D581" s="606"/>
      <c r="E581" s="606"/>
      <c r="F581" s="606"/>
      <c r="G581" s="606"/>
      <c r="H581" s="1102"/>
      <c r="I581" s="606"/>
      <c r="J581" s="606"/>
      <c r="K581" s="606"/>
      <c r="L581" s="606"/>
      <c r="M581" s="1102"/>
      <c r="N581" s="606"/>
      <c r="O581" s="606"/>
      <c r="P581" s="606"/>
      <c r="Q581" s="606"/>
      <c r="R581" s="606"/>
      <c r="S581" s="606"/>
    </row>
    <row r="582" spans="1:26" ht="21" customHeight="1" x14ac:dyDescent="0.25">
      <c r="A582" s="821" t="s">
        <v>1365</v>
      </c>
      <c r="B582" s="822"/>
      <c r="C582" s="826"/>
      <c r="D582" s="822"/>
      <c r="E582" s="822"/>
      <c r="F582" s="822"/>
      <c r="G582" s="822"/>
      <c r="H582" s="827"/>
      <c r="L582" s="125" t="s">
        <v>619</v>
      </c>
      <c r="M582" s="486"/>
      <c r="R582" s="486"/>
    </row>
    <row r="583" spans="1:26" ht="21" customHeight="1" x14ac:dyDescent="0.25">
      <c r="A583" s="821" t="s">
        <v>1278</v>
      </c>
      <c r="B583" s="822"/>
      <c r="C583" s="826"/>
      <c r="D583" s="822"/>
      <c r="E583" s="822"/>
      <c r="F583" s="822"/>
      <c r="G583" s="822"/>
      <c r="H583" s="827"/>
      <c r="M583" s="486"/>
      <c r="R583" s="486"/>
    </row>
    <row r="584" spans="1:26" ht="18" x14ac:dyDescent="0.25">
      <c r="A584" s="821" t="s">
        <v>142</v>
      </c>
      <c r="B584" s="822"/>
      <c r="C584" s="823"/>
      <c r="D584" s="822"/>
      <c r="E584" s="822"/>
      <c r="F584" s="824"/>
      <c r="G584" s="822"/>
      <c r="H584" s="822"/>
      <c r="K584" s="186"/>
      <c r="P584" s="186"/>
      <c r="Q584" s="186"/>
      <c r="S584" s="306"/>
      <c r="T584" s="306"/>
    </row>
    <row r="585" spans="1:26" ht="15.75" x14ac:dyDescent="0.25">
      <c r="F585" s="186"/>
      <c r="K585" s="186"/>
      <c r="P585" s="186"/>
      <c r="S585" s="306"/>
      <c r="T585" s="306"/>
    </row>
    <row r="586" spans="1:26" ht="16.5" thickBot="1" x14ac:dyDescent="0.3">
      <c r="A586" s="186" t="s">
        <v>1281</v>
      </c>
      <c r="F586" s="1311" t="s">
        <v>1280</v>
      </c>
      <c r="G586" s="1301"/>
      <c r="H586" s="1301"/>
      <c r="I586" s="1301"/>
      <c r="J586" s="1301"/>
      <c r="K586" s="1311" t="s">
        <v>1279</v>
      </c>
      <c r="L586" s="1301"/>
      <c r="M586" s="1301"/>
      <c r="N586" s="1301"/>
      <c r="O586" s="1301"/>
      <c r="P586" s="1311" t="s">
        <v>1312</v>
      </c>
      <c r="Q586" s="1311"/>
      <c r="R586" s="1301"/>
      <c r="S586" s="1312"/>
      <c r="T586" s="306"/>
    </row>
    <row r="587" spans="1:26" ht="16.5" thickBot="1" x14ac:dyDescent="0.3">
      <c r="A587" s="660" t="s">
        <v>152</v>
      </c>
      <c r="B587" s="661" t="s">
        <v>41</v>
      </c>
      <c r="C587" s="661" t="s">
        <v>42</v>
      </c>
      <c r="D587" s="662" t="s">
        <v>153</v>
      </c>
      <c r="F587" s="1300" t="s">
        <v>152</v>
      </c>
      <c r="G587" s="1300" t="s">
        <v>41</v>
      </c>
      <c r="H587" s="1300" t="s">
        <v>42</v>
      </c>
      <c r="I587" s="1300" t="s">
        <v>153</v>
      </c>
      <c r="J587" s="1301"/>
      <c r="K587" s="1300" t="s">
        <v>152</v>
      </c>
      <c r="L587" s="1300" t="s">
        <v>41</v>
      </c>
      <c r="M587" s="1300" t="s">
        <v>42</v>
      </c>
      <c r="N587" s="1300" t="s">
        <v>153</v>
      </c>
      <c r="O587" s="1301"/>
      <c r="P587" s="1300" t="s">
        <v>152</v>
      </c>
      <c r="Q587" s="1300" t="s">
        <v>41</v>
      </c>
      <c r="R587" s="1300" t="s">
        <v>42</v>
      </c>
      <c r="S587" s="1300" t="s">
        <v>153</v>
      </c>
    </row>
    <row r="588" spans="1:26" ht="15.75" x14ac:dyDescent="0.25">
      <c r="A588" s="190"/>
      <c r="B588" s="191"/>
      <c r="C588" s="191"/>
      <c r="D588" s="192"/>
      <c r="F588" s="1300"/>
      <c r="G588" s="1300"/>
      <c r="H588" s="1300"/>
      <c r="I588" s="1300"/>
      <c r="J588" s="1301"/>
      <c r="K588" s="1300"/>
      <c r="L588" s="1300"/>
      <c r="M588" s="1300"/>
      <c r="N588" s="1300"/>
      <c r="O588" s="1301"/>
      <c r="P588" s="1302"/>
      <c r="Q588" s="1300"/>
      <c r="R588" s="1300"/>
      <c r="S588" s="1300"/>
    </row>
    <row r="589" spans="1:26" ht="18.75" x14ac:dyDescent="0.3">
      <c r="A589" s="664">
        <v>1</v>
      </c>
      <c r="B589" s="1090" t="s">
        <v>1320</v>
      </c>
      <c r="C589" s="1191" t="s">
        <v>1344</v>
      </c>
      <c r="D589" s="1190" t="s">
        <v>44</v>
      </c>
      <c r="F589" s="1313">
        <v>1</v>
      </c>
      <c r="G589" s="1297">
        <v>4116010001</v>
      </c>
      <c r="H589" s="1307" t="s">
        <v>1152</v>
      </c>
      <c r="I589" s="1295" t="s">
        <v>44</v>
      </c>
      <c r="J589" s="1301"/>
      <c r="K589" s="1302">
        <v>1</v>
      </c>
      <c r="L589" s="1305">
        <v>4115010007</v>
      </c>
      <c r="M589" s="1306" t="s">
        <v>872</v>
      </c>
      <c r="N589" s="1295" t="s">
        <v>44</v>
      </c>
      <c r="O589" s="1301"/>
      <c r="P589" s="1304">
        <v>1</v>
      </c>
      <c r="Q589" s="1299">
        <v>4114010012</v>
      </c>
      <c r="R589" s="1308" t="s">
        <v>572</v>
      </c>
      <c r="S589" s="1291" t="s">
        <v>45</v>
      </c>
      <c r="V589" s="1157"/>
      <c r="Z589" s="1161"/>
    </row>
    <row r="590" spans="1:26" ht="18.75" x14ac:dyDescent="0.3">
      <c r="A590" s="664">
        <v>2</v>
      </c>
      <c r="B590" s="1090" t="s">
        <v>1321</v>
      </c>
      <c r="C590" s="1191" t="s">
        <v>1345</v>
      </c>
      <c r="D590" s="1190" t="s">
        <v>44</v>
      </c>
      <c r="F590" s="1313">
        <v>2</v>
      </c>
      <c r="G590" s="1295">
        <v>4116010008</v>
      </c>
      <c r="H590" s="1303" t="s">
        <v>1153</v>
      </c>
      <c r="I590" s="1295" t="s">
        <v>45</v>
      </c>
      <c r="J590" s="1301"/>
      <c r="K590" s="1302">
        <v>2</v>
      </c>
      <c r="L590" s="1290">
        <v>4115010008</v>
      </c>
      <c r="M590" s="1294" t="s">
        <v>873</v>
      </c>
      <c r="N590" s="1295" t="s">
        <v>44</v>
      </c>
      <c r="O590" s="1301"/>
      <c r="P590" s="1304">
        <v>2</v>
      </c>
      <c r="Q590" s="1299">
        <v>4114010001</v>
      </c>
      <c r="R590" s="1308" t="s">
        <v>573</v>
      </c>
      <c r="S590" s="1291" t="s">
        <v>44</v>
      </c>
      <c r="V590" s="1157"/>
      <c r="Z590" s="1161"/>
    </row>
    <row r="591" spans="1:26" ht="18.75" x14ac:dyDescent="0.3">
      <c r="A591" s="664">
        <v>3</v>
      </c>
      <c r="B591" s="1090" t="s">
        <v>1322</v>
      </c>
      <c r="C591" s="1191" t="s">
        <v>1346</v>
      </c>
      <c r="D591" s="1190" t="s">
        <v>44</v>
      </c>
      <c r="F591" s="1313">
        <v>3</v>
      </c>
      <c r="G591" s="1295">
        <v>4116010009</v>
      </c>
      <c r="H591" s="1303" t="s">
        <v>1154</v>
      </c>
      <c r="I591" s="1295" t="s">
        <v>44</v>
      </c>
      <c r="J591" s="1301"/>
      <c r="K591" s="1302">
        <v>3</v>
      </c>
      <c r="L591" s="1305">
        <v>4115010009</v>
      </c>
      <c r="M591" s="1306" t="s">
        <v>874</v>
      </c>
      <c r="N591" s="1295" t="s">
        <v>44</v>
      </c>
      <c r="O591" s="1301"/>
      <c r="P591" s="1304">
        <v>3</v>
      </c>
      <c r="Q591" s="1291">
        <v>4114010013</v>
      </c>
      <c r="R591" s="1292" t="s">
        <v>574</v>
      </c>
      <c r="S591" s="1291" t="s">
        <v>45</v>
      </c>
      <c r="V591" s="1157"/>
      <c r="Z591" s="1161"/>
    </row>
    <row r="592" spans="1:26" ht="18.75" x14ac:dyDescent="0.3">
      <c r="A592" s="664">
        <v>4</v>
      </c>
      <c r="B592" s="1090" t="s">
        <v>1328</v>
      </c>
      <c r="C592" s="1191" t="s">
        <v>1352</v>
      </c>
      <c r="D592" s="1190" t="s">
        <v>45</v>
      </c>
      <c r="F592" s="1313">
        <v>4</v>
      </c>
      <c r="G592" s="1295">
        <v>4116010023</v>
      </c>
      <c r="H592" s="1303" t="s">
        <v>1155</v>
      </c>
      <c r="I592" s="1295" t="s">
        <v>44</v>
      </c>
      <c r="J592" s="1301"/>
      <c r="K592" s="1302">
        <v>4</v>
      </c>
      <c r="L592" s="1290">
        <v>4115010002</v>
      </c>
      <c r="M592" s="1294" t="s">
        <v>875</v>
      </c>
      <c r="N592" s="1295" t="s">
        <v>45</v>
      </c>
      <c r="O592" s="1301"/>
      <c r="P592" s="1304">
        <v>4</v>
      </c>
      <c r="Q592" s="1299">
        <v>4114010002</v>
      </c>
      <c r="R592" s="1308" t="s">
        <v>575</v>
      </c>
      <c r="S592" s="1291" t="s">
        <v>44</v>
      </c>
      <c r="V592" s="1157"/>
      <c r="Z592" s="1161"/>
    </row>
    <row r="593" spans="1:26" ht="18.75" x14ac:dyDescent="0.3">
      <c r="A593" s="664">
        <v>5</v>
      </c>
      <c r="B593" s="1259" t="s">
        <v>1313</v>
      </c>
      <c r="C593" s="1201" t="s">
        <v>1337</v>
      </c>
      <c r="D593" s="1190" t="s">
        <v>45</v>
      </c>
      <c r="F593" s="1313">
        <v>5</v>
      </c>
      <c r="G593" s="1295">
        <v>4116010024</v>
      </c>
      <c r="H593" s="1303" t="s">
        <v>1156</v>
      </c>
      <c r="I593" s="1295" t="s">
        <v>44</v>
      </c>
      <c r="J593" s="1301"/>
      <c r="K593" s="1302">
        <v>5</v>
      </c>
      <c r="L593" s="1305">
        <v>4115010025</v>
      </c>
      <c r="M593" s="1306" t="s">
        <v>876</v>
      </c>
      <c r="N593" s="1295" t="s">
        <v>44</v>
      </c>
      <c r="O593" s="1301"/>
      <c r="P593" s="1304">
        <v>5</v>
      </c>
      <c r="Q593" s="1299">
        <v>4114010003</v>
      </c>
      <c r="R593" s="1308" t="s">
        <v>576</v>
      </c>
      <c r="S593" s="1291" t="s">
        <v>44</v>
      </c>
      <c r="V593" s="1157"/>
      <c r="W593" s="1161"/>
      <c r="X593" s="1161"/>
      <c r="Y593" s="1161"/>
      <c r="Z593" s="1161"/>
    </row>
    <row r="594" spans="1:26" ht="18.75" x14ac:dyDescent="0.3">
      <c r="A594" s="664">
        <v>6</v>
      </c>
      <c r="B594" s="1090" t="s">
        <v>1323</v>
      </c>
      <c r="C594" s="1191" t="s">
        <v>1347</v>
      </c>
      <c r="D594" s="1190" t="s">
        <v>45</v>
      </c>
      <c r="F594" s="1313">
        <v>6</v>
      </c>
      <c r="G594" s="1295">
        <v>4116010014</v>
      </c>
      <c r="H594" s="1303" t="s">
        <v>1157</v>
      </c>
      <c r="I594" s="1295" t="s">
        <v>45</v>
      </c>
      <c r="J594" s="1301"/>
      <c r="K594" s="1302">
        <v>6</v>
      </c>
      <c r="L594" s="1305">
        <v>4115010026</v>
      </c>
      <c r="M594" s="1306" t="s">
        <v>877</v>
      </c>
      <c r="N594" s="1295" t="s">
        <v>44</v>
      </c>
      <c r="O594" s="1301"/>
      <c r="P594" s="1304">
        <v>6</v>
      </c>
      <c r="Q594" s="1291">
        <v>4114010014</v>
      </c>
      <c r="R594" s="1292" t="s">
        <v>577</v>
      </c>
      <c r="S594" s="1291" t="s">
        <v>44</v>
      </c>
      <c r="V594" s="1158"/>
      <c r="Z594" s="1160"/>
    </row>
    <row r="595" spans="1:26" ht="18.75" x14ac:dyDescent="0.3">
      <c r="A595" s="664">
        <v>7</v>
      </c>
      <c r="B595" s="1090" t="s">
        <v>1329</v>
      </c>
      <c r="C595" s="1191" t="s">
        <v>1353</v>
      </c>
      <c r="D595" s="1190" t="s">
        <v>44</v>
      </c>
      <c r="F595" s="1313">
        <v>7</v>
      </c>
      <c r="G595" s="1295">
        <v>4116010015</v>
      </c>
      <c r="H595" s="1303" t="s">
        <v>1158</v>
      </c>
      <c r="I595" s="1295" t="s">
        <v>44</v>
      </c>
      <c r="J595" s="1301"/>
      <c r="K595" s="1302">
        <v>7</v>
      </c>
      <c r="L595" s="1290">
        <v>4115010003</v>
      </c>
      <c r="M595" s="1294" t="s">
        <v>878</v>
      </c>
      <c r="N595" s="1295" t="s">
        <v>44</v>
      </c>
      <c r="O595" s="1301"/>
      <c r="P595" s="1304">
        <v>7</v>
      </c>
      <c r="Q595" s="1291">
        <v>4116050029</v>
      </c>
      <c r="R595" s="1292" t="s">
        <v>1209</v>
      </c>
      <c r="S595" s="1291" t="s">
        <v>44</v>
      </c>
      <c r="V595" s="1158"/>
      <c r="Z595" s="1160"/>
    </row>
    <row r="596" spans="1:26" ht="18.75" x14ac:dyDescent="0.3">
      <c r="A596" s="664">
        <v>8</v>
      </c>
      <c r="B596" s="1090" t="s">
        <v>1330</v>
      </c>
      <c r="C596" s="1191" t="s">
        <v>1354</v>
      </c>
      <c r="D596" s="1190" t="s">
        <v>45</v>
      </c>
      <c r="F596" s="1313">
        <v>8</v>
      </c>
      <c r="G596" s="1297">
        <v>4116010002</v>
      </c>
      <c r="H596" s="1307" t="s">
        <v>1159</v>
      </c>
      <c r="I596" s="1295" t="s">
        <v>45</v>
      </c>
      <c r="J596" s="1301"/>
      <c r="K596" s="1302">
        <v>8</v>
      </c>
      <c r="L596" s="1290">
        <v>4115010012</v>
      </c>
      <c r="M596" s="1294" t="s">
        <v>879</v>
      </c>
      <c r="N596" s="1295" t="s">
        <v>45</v>
      </c>
      <c r="O596" s="1301"/>
      <c r="P596" s="1304">
        <v>8</v>
      </c>
      <c r="Q596" s="1291">
        <v>4114010015</v>
      </c>
      <c r="R596" s="1292" t="s">
        <v>578</v>
      </c>
      <c r="S596" s="1291" t="s">
        <v>44</v>
      </c>
      <c r="V596" s="1159"/>
    </row>
    <row r="597" spans="1:26" ht="18.75" x14ac:dyDescent="0.3">
      <c r="A597" s="664">
        <v>9</v>
      </c>
      <c r="B597" s="1259" t="s">
        <v>1314</v>
      </c>
      <c r="C597" s="1201" t="s">
        <v>1338</v>
      </c>
      <c r="D597" s="1190" t="s">
        <v>45</v>
      </c>
      <c r="F597" s="1313">
        <v>9</v>
      </c>
      <c r="G597" s="1297">
        <v>4116010003</v>
      </c>
      <c r="H597" s="1307" t="s">
        <v>1160</v>
      </c>
      <c r="I597" s="1295" t="s">
        <v>45</v>
      </c>
      <c r="J597" s="1301"/>
      <c r="K597" s="1302">
        <v>9</v>
      </c>
      <c r="L597" s="1290">
        <v>4115010027</v>
      </c>
      <c r="M597" s="1294" t="s">
        <v>880</v>
      </c>
      <c r="N597" s="1295" t="s">
        <v>45</v>
      </c>
      <c r="O597" s="1301"/>
      <c r="P597" s="1304">
        <v>9</v>
      </c>
      <c r="Q597" s="1299">
        <v>4114010004</v>
      </c>
      <c r="R597" s="1308" t="s">
        <v>579</v>
      </c>
      <c r="S597" s="1291" t="s">
        <v>45</v>
      </c>
      <c r="V597" s="1159"/>
      <c r="W597" s="1161"/>
      <c r="X597" s="1161"/>
      <c r="Y597" s="1161"/>
    </row>
    <row r="598" spans="1:26" ht="18.75" x14ac:dyDescent="0.3">
      <c r="A598" s="664">
        <v>10</v>
      </c>
      <c r="B598" s="1090" t="s">
        <v>1331</v>
      </c>
      <c r="C598" s="1191" t="s">
        <v>1355</v>
      </c>
      <c r="D598" s="1190" t="s">
        <v>45</v>
      </c>
      <c r="F598" s="1313">
        <v>10</v>
      </c>
      <c r="G598" s="1295">
        <v>4116010016</v>
      </c>
      <c r="H598" s="1303" t="s">
        <v>1161</v>
      </c>
      <c r="I598" s="1295" t="s">
        <v>45</v>
      </c>
      <c r="J598" s="1301"/>
      <c r="K598" s="1302">
        <v>10</v>
      </c>
      <c r="L598" s="1290">
        <v>4115010028</v>
      </c>
      <c r="M598" s="1294" t="s">
        <v>881</v>
      </c>
      <c r="N598" s="1295" t="s">
        <v>45</v>
      </c>
      <c r="O598" s="1301"/>
      <c r="P598" s="1304">
        <v>10</v>
      </c>
      <c r="Q598" s="1299">
        <v>4114010005</v>
      </c>
      <c r="R598" s="1308" t="s">
        <v>580</v>
      </c>
      <c r="S598" s="1291" t="s">
        <v>45</v>
      </c>
      <c r="V598" s="1159"/>
    </row>
    <row r="599" spans="1:26" ht="18.75" x14ac:dyDescent="0.3">
      <c r="A599" s="664">
        <v>11</v>
      </c>
      <c r="B599" s="1259" t="s">
        <v>1315</v>
      </c>
      <c r="C599" s="1201" t="s">
        <v>1339</v>
      </c>
      <c r="D599" s="1190" t="s">
        <v>45</v>
      </c>
      <c r="F599" s="1313">
        <v>11</v>
      </c>
      <c r="G599" s="1295">
        <v>4116010017</v>
      </c>
      <c r="H599" s="1303" t="s">
        <v>1162</v>
      </c>
      <c r="I599" s="1295" t="s">
        <v>44</v>
      </c>
      <c r="J599" s="1301"/>
      <c r="K599" s="1302">
        <v>11</v>
      </c>
      <c r="L599" s="1290">
        <v>4115010005</v>
      </c>
      <c r="M599" s="1294" t="s">
        <v>882</v>
      </c>
      <c r="N599" s="1295" t="s">
        <v>44</v>
      </c>
      <c r="O599" s="1301"/>
      <c r="P599" s="1304">
        <v>11</v>
      </c>
      <c r="Q599" s="1299">
        <v>4114010027</v>
      </c>
      <c r="R599" s="1308" t="s">
        <v>490</v>
      </c>
      <c r="S599" s="1291" t="s">
        <v>44</v>
      </c>
      <c r="V599" s="1159"/>
      <c r="W599" s="1161"/>
      <c r="X599" s="1161"/>
      <c r="Y599" s="1161"/>
    </row>
    <row r="600" spans="1:26" ht="18.75" x14ac:dyDescent="0.3">
      <c r="A600" s="664">
        <v>12</v>
      </c>
      <c r="B600" s="1260" t="s">
        <v>1318</v>
      </c>
      <c r="C600" s="1239" t="s">
        <v>1342</v>
      </c>
      <c r="D600" s="1190" t="s">
        <v>44</v>
      </c>
      <c r="F600" s="1313">
        <v>12</v>
      </c>
      <c r="G600" s="1295">
        <v>4116010018</v>
      </c>
      <c r="H600" s="1303" t="s">
        <v>1163</v>
      </c>
      <c r="I600" s="1295" t="s">
        <v>44</v>
      </c>
      <c r="J600" s="1301"/>
      <c r="K600" s="1302">
        <v>12</v>
      </c>
      <c r="L600" s="1305">
        <v>4115010013</v>
      </c>
      <c r="M600" s="1306" t="s">
        <v>883</v>
      </c>
      <c r="N600" s="1295" t="s">
        <v>45</v>
      </c>
      <c r="O600" s="1301"/>
      <c r="P600" s="1304">
        <v>12</v>
      </c>
      <c r="Q600" s="1291">
        <v>4114010025</v>
      </c>
      <c r="R600" s="1292" t="s">
        <v>581</v>
      </c>
      <c r="S600" s="1291" t="s">
        <v>44</v>
      </c>
      <c r="V600" s="1159"/>
      <c r="W600" s="1160"/>
      <c r="X600" s="1160"/>
      <c r="Y600" s="1160"/>
    </row>
    <row r="601" spans="1:26" ht="18.75" x14ac:dyDescent="0.3">
      <c r="A601" s="664">
        <v>13</v>
      </c>
      <c r="B601" s="1259" t="s">
        <v>1316</v>
      </c>
      <c r="C601" s="1201" t="s">
        <v>1340</v>
      </c>
      <c r="D601" s="1190" t="s">
        <v>45</v>
      </c>
      <c r="F601" s="1313">
        <v>13</v>
      </c>
      <c r="G601" s="1297">
        <v>4116010004</v>
      </c>
      <c r="H601" s="1307" t="s">
        <v>1164</v>
      </c>
      <c r="I601" s="1295" t="s">
        <v>44</v>
      </c>
      <c r="J601" s="1301"/>
      <c r="K601" s="1302">
        <v>13</v>
      </c>
      <c r="L601" s="1290">
        <v>4115010014</v>
      </c>
      <c r="M601" s="1294" t="s">
        <v>884</v>
      </c>
      <c r="N601" s="1295" t="s">
        <v>45</v>
      </c>
      <c r="O601" s="1301"/>
      <c r="P601" s="1304">
        <v>13</v>
      </c>
      <c r="Q601" s="1291">
        <v>4114010016</v>
      </c>
      <c r="R601" s="1292" t="s">
        <v>582</v>
      </c>
      <c r="S601" s="1291" t="s">
        <v>45</v>
      </c>
      <c r="V601" s="1159"/>
      <c r="W601" s="1161"/>
      <c r="X601" s="1161"/>
      <c r="Y601" s="1161"/>
    </row>
    <row r="602" spans="1:26" ht="18.75" x14ac:dyDescent="0.3">
      <c r="A602" s="664">
        <v>14</v>
      </c>
      <c r="B602" s="1260" t="s">
        <v>1319</v>
      </c>
      <c r="C602" s="1239" t="s">
        <v>1343</v>
      </c>
      <c r="D602" s="1190" t="s">
        <v>44</v>
      </c>
      <c r="F602" s="1313">
        <v>14</v>
      </c>
      <c r="G602" s="1295">
        <v>4116010019</v>
      </c>
      <c r="H602" s="1303" t="s">
        <v>1165</v>
      </c>
      <c r="I602" s="1295" t="s">
        <v>44</v>
      </c>
      <c r="J602" s="1301"/>
      <c r="K602" s="1302">
        <v>14</v>
      </c>
      <c r="L602" s="1290">
        <v>4115010015</v>
      </c>
      <c r="M602" s="1294" t="s">
        <v>885</v>
      </c>
      <c r="N602" s="1295" t="s">
        <v>44</v>
      </c>
      <c r="O602" s="1301"/>
      <c r="P602" s="1304">
        <v>14</v>
      </c>
      <c r="Q602" s="1299">
        <v>4114010007</v>
      </c>
      <c r="R602" s="1308" t="s">
        <v>583</v>
      </c>
      <c r="S602" s="1291" t="s">
        <v>44</v>
      </c>
      <c r="V602" s="1159"/>
      <c r="W602" s="1160"/>
      <c r="X602" s="1160"/>
      <c r="Y602" s="1160"/>
    </row>
    <row r="603" spans="1:26" ht="18.75" x14ac:dyDescent="0.3">
      <c r="A603" s="664">
        <v>15</v>
      </c>
      <c r="B603" s="1090" t="s">
        <v>1324</v>
      </c>
      <c r="C603" s="1191" t="s">
        <v>1348</v>
      </c>
      <c r="D603" s="1190" t="s">
        <v>44</v>
      </c>
      <c r="F603" s="1313">
        <v>15</v>
      </c>
      <c r="G603" s="1297">
        <v>4116010005</v>
      </c>
      <c r="H603" s="1307" t="s">
        <v>1166</v>
      </c>
      <c r="I603" s="1295" t="s">
        <v>44</v>
      </c>
      <c r="J603" s="1301"/>
      <c r="K603" s="1302">
        <v>15</v>
      </c>
      <c r="L603" s="1305">
        <v>4115010016</v>
      </c>
      <c r="M603" s="1306" t="s">
        <v>886</v>
      </c>
      <c r="N603" s="1295" t="s">
        <v>45</v>
      </c>
      <c r="O603" s="1301"/>
      <c r="P603" s="1304">
        <v>15</v>
      </c>
      <c r="Q603" s="1291">
        <v>4114010017</v>
      </c>
      <c r="R603" s="1292" t="s">
        <v>584</v>
      </c>
      <c r="S603" s="1291" t="s">
        <v>45</v>
      </c>
      <c r="V603" s="1159"/>
    </row>
    <row r="604" spans="1:26" ht="18.75" x14ac:dyDescent="0.3">
      <c r="A604" s="664">
        <v>16</v>
      </c>
      <c r="B604" s="1259" t="s">
        <v>1317</v>
      </c>
      <c r="C604" s="1201" t="s">
        <v>1341</v>
      </c>
      <c r="D604" s="1190" t="s">
        <v>44</v>
      </c>
      <c r="F604" s="1313">
        <v>16</v>
      </c>
      <c r="G604" s="1295">
        <v>4116010010</v>
      </c>
      <c r="H604" s="1303" t="s">
        <v>1167</v>
      </c>
      <c r="I604" s="1295" t="s">
        <v>45</v>
      </c>
      <c r="J604" s="1301"/>
      <c r="K604" s="1302">
        <v>16</v>
      </c>
      <c r="L604" s="1290">
        <v>4115010018</v>
      </c>
      <c r="M604" s="1294" t="s">
        <v>887</v>
      </c>
      <c r="N604" s="1295" t="s">
        <v>44</v>
      </c>
      <c r="O604" s="1301"/>
      <c r="P604" s="1304">
        <v>16</v>
      </c>
      <c r="Q604" s="1299">
        <v>4114010008</v>
      </c>
      <c r="R604" s="1308" t="s">
        <v>585</v>
      </c>
      <c r="S604" s="1291" t="s">
        <v>44</v>
      </c>
      <c r="V604" s="1159"/>
      <c r="W604" s="1161"/>
      <c r="X604" s="1161"/>
      <c r="Y604" s="1161"/>
    </row>
    <row r="605" spans="1:26" ht="18.75" x14ac:dyDescent="0.3">
      <c r="A605" s="664">
        <v>17</v>
      </c>
      <c r="B605" s="1090" t="s">
        <v>1325</v>
      </c>
      <c r="C605" s="1191" t="s">
        <v>1349</v>
      </c>
      <c r="D605" s="1190" t="s">
        <v>44</v>
      </c>
      <c r="F605" s="1313">
        <v>17</v>
      </c>
      <c r="G605" s="1295">
        <v>4116010020</v>
      </c>
      <c r="H605" s="1303" t="s">
        <v>1168</v>
      </c>
      <c r="I605" s="1295" t="s">
        <v>45</v>
      </c>
      <c r="J605" s="1301"/>
      <c r="K605" s="1302">
        <v>17</v>
      </c>
      <c r="L605" s="1305">
        <v>4115010019</v>
      </c>
      <c r="M605" s="1306" t="s">
        <v>888</v>
      </c>
      <c r="N605" s="1295" t="s">
        <v>45</v>
      </c>
      <c r="O605" s="1301"/>
      <c r="P605" s="1304">
        <v>17</v>
      </c>
      <c r="Q605" s="1291">
        <v>4114010009</v>
      </c>
      <c r="R605" s="1308" t="s">
        <v>586</v>
      </c>
      <c r="S605" s="1291" t="s">
        <v>44</v>
      </c>
      <c r="V605" s="1159"/>
    </row>
    <row r="606" spans="1:26" ht="18.75" x14ac:dyDescent="0.3">
      <c r="A606" s="664">
        <v>18</v>
      </c>
      <c r="B606" s="1090" t="s">
        <v>1332</v>
      </c>
      <c r="C606" s="1191" t="s">
        <v>1356</v>
      </c>
      <c r="D606" s="1190" t="s">
        <v>44</v>
      </c>
      <c r="F606" s="1313">
        <v>18</v>
      </c>
      <c r="G606" s="1297">
        <v>4116010006</v>
      </c>
      <c r="H606" s="1307" t="s">
        <v>1169</v>
      </c>
      <c r="I606" s="1295" t="s">
        <v>44</v>
      </c>
      <c r="J606" s="1301"/>
      <c r="K606" s="1302">
        <v>18</v>
      </c>
      <c r="L606" s="1305">
        <v>4115010020</v>
      </c>
      <c r="M606" s="1306" t="s">
        <v>889</v>
      </c>
      <c r="N606" s="1295" t="s">
        <v>44</v>
      </c>
      <c r="O606" s="1301"/>
      <c r="P606" s="1304">
        <v>18</v>
      </c>
      <c r="Q606" s="1299">
        <v>4114010018</v>
      </c>
      <c r="R606" s="1308" t="s">
        <v>587</v>
      </c>
      <c r="S606" s="1291" t="s">
        <v>45</v>
      </c>
      <c r="V606" s="1159"/>
    </row>
    <row r="607" spans="1:26" ht="18.75" x14ac:dyDescent="0.3">
      <c r="A607" s="664">
        <v>19</v>
      </c>
      <c r="B607" s="1090" t="s">
        <v>1333</v>
      </c>
      <c r="C607" s="1191" t="s">
        <v>1357</v>
      </c>
      <c r="D607" s="1190" t="s">
        <v>44</v>
      </c>
      <c r="F607" s="1313">
        <v>19</v>
      </c>
      <c r="G607" s="1297">
        <v>4116010007</v>
      </c>
      <c r="H607" s="1307" t="s">
        <v>1170</v>
      </c>
      <c r="I607" s="1295" t="s">
        <v>44</v>
      </c>
      <c r="J607" s="1301"/>
      <c r="K607" s="1302">
        <v>19</v>
      </c>
      <c r="L607" s="1290">
        <v>4115010023</v>
      </c>
      <c r="M607" s="1294" t="s">
        <v>890</v>
      </c>
      <c r="N607" s="1295" t="s">
        <v>44</v>
      </c>
      <c r="O607" s="1301"/>
      <c r="P607" s="1293">
        <v>19</v>
      </c>
      <c r="Q607" s="1291">
        <v>4114010010</v>
      </c>
      <c r="R607" s="1292" t="s">
        <v>588</v>
      </c>
      <c r="S607" s="1291" t="s">
        <v>45</v>
      </c>
      <c r="V607" s="1159"/>
    </row>
    <row r="608" spans="1:26" ht="18.75" x14ac:dyDescent="0.3">
      <c r="A608" s="664">
        <v>20</v>
      </c>
      <c r="B608" s="1090" t="s">
        <v>1334</v>
      </c>
      <c r="C608" s="1191" t="s">
        <v>1358</v>
      </c>
      <c r="D608" s="1190" t="s">
        <v>44</v>
      </c>
      <c r="F608" s="1313">
        <v>20</v>
      </c>
      <c r="G608" s="1295">
        <v>4116010011</v>
      </c>
      <c r="H608" s="1303" t="s">
        <v>1171</v>
      </c>
      <c r="I608" s="1295" t="s">
        <v>44</v>
      </c>
      <c r="J608" s="1301"/>
      <c r="K608" s="1302">
        <v>20</v>
      </c>
      <c r="L608" s="1305">
        <v>4115010024</v>
      </c>
      <c r="M608" s="1306" t="s">
        <v>891</v>
      </c>
      <c r="N608" s="1295" t="s">
        <v>45</v>
      </c>
      <c r="O608" s="1301"/>
      <c r="P608" s="1293">
        <v>20</v>
      </c>
      <c r="Q608" s="1299">
        <v>4114010020</v>
      </c>
      <c r="R608" s="1308" t="s">
        <v>589</v>
      </c>
      <c r="S608" s="1291" t="s">
        <v>45</v>
      </c>
      <c r="V608" s="1159"/>
    </row>
    <row r="609" spans="1:22" ht="18.75" x14ac:dyDescent="0.3">
      <c r="A609" s="664">
        <v>21</v>
      </c>
      <c r="B609" s="1090" t="s">
        <v>1335</v>
      </c>
      <c r="C609" s="1191" t="s">
        <v>1359</v>
      </c>
      <c r="D609" s="1190" t="s">
        <v>44</v>
      </c>
      <c r="F609" s="1313">
        <v>21</v>
      </c>
      <c r="G609" s="1295">
        <v>4116010012</v>
      </c>
      <c r="H609" s="1303" t="s">
        <v>1172</v>
      </c>
      <c r="I609" s="1295" t="s">
        <v>45</v>
      </c>
      <c r="J609" s="1301"/>
      <c r="K609" s="1293"/>
      <c r="L609" s="1291"/>
      <c r="M609" s="1292"/>
      <c r="N609" s="1291"/>
      <c r="O609" s="1301"/>
      <c r="P609" s="1293">
        <v>21</v>
      </c>
      <c r="Q609" s="1291">
        <v>4114010021</v>
      </c>
      <c r="R609" s="1292" t="s">
        <v>590</v>
      </c>
      <c r="S609" s="1291" t="s">
        <v>45</v>
      </c>
      <c r="V609" s="1159"/>
    </row>
    <row r="610" spans="1:22" ht="18.75" x14ac:dyDescent="0.3">
      <c r="A610" s="664">
        <v>22</v>
      </c>
      <c r="B610" s="1090" t="s">
        <v>1336</v>
      </c>
      <c r="C610" s="1191" t="s">
        <v>1360</v>
      </c>
      <c r="D610" s="1190" t="s">
        <v>44</v>
      </c>
      <c r="F610" s="1313">
        <v>22</v>
      </c>
      <c r="G610" s="1295">
        <v>4116010021</v>
      </c>
      <c r="H610" s="1303" t="s">
        <v>1173</v>
      </c>
      <c r="I610" s="1295" t="s">
        <v>44</v>
      </c>
      <c r="J610" s="1301"/>
      <c r="K610" s="1293"/>
      <c r="L610" s="1291"/>
      <c r="M610" s="1292"/>
      <c r="N610" s="1291"/>
      <c r="O610" s="1301"/>
      <c r="P610" s="1293">
        <v>22</v>
      </c>
      <c r="Q610" s="1291">
        <v>4114010022</v>
      </c>
      <c r="R610" s="1292" t="s">
        <v>591</v>
      </c>
      <c r="S610" s="1291" t="s">
        <v>45</v>
      </c>
      <c r="V610" s="1159"/>
    </row>
    <row r="611" spans="1:22" ht="18.75" x14ac:dyDescent="0.3">
      <c r="A611" s="664">
        <v>23</v>
      </c>
      <c r="B611" s="1090" t="s">
        <v>1326</v>
      </c>
      <c r="C611" s="1191" t="s">
        <v>1350</v>
      </c>
      <c r="D611" s="1190" t="s">
        <v>44</v>
      </c>
      <c r="F611" s="1313">
        <v>23</v>
      </c>
      <c r="G611" s="1295">
        <v>4116010022</v>
      </c>
      <c r="H611" s="1303" t="s">
        <v>1174</v>
      </c>
      <c r="I611" s="1295" t="s">
        <v>44</v>
      </c>
      <c r="J611" s="1301"/>
      <c r="K611" s="1293"/>
      <c r="L611" s="1291"/>
      <c r="M611" s="1292"/>
      <c r="N611" s="1291"/>
      <c r="O611" s="1301"/>
      <c r="P611" s="1293">
        <v>23</v>
      </c>
      <c r="Q611" s="1291">
        <v>4114010026</v>
      </c>
      <c r="R611" s="1292" t="s">
        <v>592</v>
      </c>
      <c r="S611" s="1291" t="s">
        <v>45</v>
      </c>
      <c r="V611" s="1159"/>
    </row>
    <row r="612" spans="1:22" ht="18.75" x14ac:dyDescent="0.3">
      <c r="A612" s="734">
        <v>24</v>
      </c>
      <c r="B612" s="1090" t="s">
        <v>1327</v>
      </c>
      <c r="C612" s="1191" t="s">
        <v>1351</v>
      </c>
      <c r="D612" s="1190" t="s">
        <v>45</v>
      </c>
      <c r="F612" s="1302"/>
      <c r="G612" s="1305"/>
      <c r="H612" s="1306"/>
      <c r="I612" s="1295"/>
      <c r="J612" s="1301"/>
      <c r="K612" s="1293"/>
      <c r="L612" s="1291"/>
      <c r="M612" s="1292"/>
      <c r="N612" s="1291"/>
      <c r="O612" s="1301"/>
      <c r="P612" s="1293">
        <v>24</v>
      </c>
      <c r="Q612" s="1291">
        <v>4114010023</v>
      </c>
      <c r="R612" s="1292" t="s">
        <v>593</v>
      </c>
      <c r="S612" s="1291" t="s">
        <v>45</v>
      </c>
      <c r="V612" s="1159"/>
    </row>
    <row r="613" spans="1:22" ht="19.5" thickBot="1" x14ac:dyDescent="0.3">
      <c r="A613" s="668"/>
      <c r="B613" s="699"/>
      <c r="C613" s="700"/>
      <c r="D613" s="677"/>
      <c r="F613" s="1302"/>
      <c r="G613" s="1314"/>
      <c r="H613" s="1315"/>
      <c r="I613" s="1316"/>
      <c r="J613" s="1301"/>
      <c r="K613" s="1293"/>
      <c r="L613" s="1317"/>
      <c r="M613" s="1318"/>
      <c r="N613" s="1317"/>
      <c r="O613" s="1301"/>
      <c r="P613" s="1293">
        <v>25</v>
      </c>
      <c r="Q613" s="1291">
        <v>4114010024</v>
      </c>
      <c r="R613" s="1292" t="s">
        <v>594</v>
      </c>
      <c r="S613" s="1291" t="s">
        <v>44</v>
      </c>
    </row>
    <row r="614" spans="1:22" x14ac:dyDescent="0.2">
      <c r="A614" s="479"/>
      <c r="B614" s="556"/>
      <c r="C614" s="557"/>
      <c r="D614" s="558"/>
      <c r="F614" s="479"/>
      <c r="G614" s="479"/>
      <c r="H614" s="495"/>
      <c r="I614" s="479"/>
      <c r="J614" s="63"/>
      <c r="K614" s="479"/>
      <c r="L614" s="479"/>
      <c r="M614" s="495"/>
      <c r="N614" s="479"/>
      <c r="O614" s="63"/>
      <c r="P614" s="479"/>
      <c r="Q614" s="479"/>
      <c r="R614" s="495"/>
      <c r="S614" s="479"/>
    </row>
    <row r="615" spans="1:22" x14ac:dyDescent="0.2">
      <c r="B615" s="462"/>
      <c r="C615" s="659" t="s">
        <v>115</v>
      </c>
      <c r="D615" s="125">
        <f>COUNTIF(D589:D613,"L")</f>
        <v>15</v>
      </c>
      <c r="G615" s="462"/>
      <c r="H615" s="464" t="s">
        <v>115</v>
      </c>
      <c r="I615" s="125">
        <f>COUNTIF(I589:I613,"L")</f>
        <v>15</v>
      </c>
      <c r="J615" s="63"/>
      <c r="L615" s="462"/>
      <c r="M615" s="464" t="s">
        <v>115</v>
      </c>
      <c r="N615" s="125">
        <f>COUNTIF(N589:N613,"L")</f>
        <v>11</v>
      </c>
      <c r="O615" s="63"/>
      <c r="Q615" s="462"/>
      <c r="R615" s="464" t="s">
        <v>115</v>
      </c>
      <c r="S615" s="125">
        <f>COUNTIF(S589:S613,"L")</f>
        <v>12</v>
      </c>
    </row>
    <row r="616" spans="1:22" ht="15.75" thickBot="1" x14ac:dyDescent="0.25">
      <c r="B616" s="462"/>
      <c r="C616" s="659" t="s">
        <v>264</v>
      </c>
      <c r="D616" s="125">
        <f>COUNTIF(D589:D613,"P")</f>
        <v>9</v>
      </c>
      <c r="G616" s="462"/>
      <c r="H616" s="464" t="s">
        <v>264</v>
      </c>
      <c r="I616" s="125">
        <f>COUNTIF(I589:I613,"P")</f>
        <v>8</v>
      </c>
      <c r="L616" s="462"/>
      <c r="M616" s="464" t="s">
        <v>264</v>
      </c>
      <c r="N616" s="125">
        <f>COUNTIF(N589:N613,"P")</f>
        <v>9</v>
      </c>
      <c r="Q616" s="462"/>
      <c r="R616" s="464" t="s">
        <v>264</v>
      </c>
      <c r="S616" s="125">
        <f>COUNTIF(S589:S613,"P")</f>
        <v>13</v>
      </c>
    </row>
    <row r="617" spans="1:22" x14ac:dyDescent="0.2">
      <c r="B617" s="462"/>
      <c r="C617" s="659"/>
      <c r="D617" s="394">
        <f>SUM(D615:D616)</f>
        <v>24</v>
      </c>
      <c r="I617" s="394">
        <f>SUM(I615:I616)</f>
        <v>23</v>
      </c>
      <c r="N617" s="394">
        <f>SUM(N615:N616)</f>
        <v>20</v>
      </c>
      <c r="S617" s="394">
        <f>SUM(S615:S616)</f>
        <v>25</v>
      </c>
    </row>
    <row r="618" spans="1:22" x14ac:dyDescent="0.2">
      <c r="A618" s="125" t="s">
        <v>265</v>
      </c>
      <c r="B618" s="462"/>
      <c r="C618" s="520"/>
      <c r="F618" s="125" t="s">
        <v>265</v>
      </c>
      <c r="G618" s="462"/>
      <c r="H618" s="463"/>
      <c r="K618" s="125" t="s">
        <v>265</v>
      </c>
      <c r="L618" s="462"/>
      <c r="M618" s="463"/>
      <c r="P618" s="125" t="s">
        <v>265</v>
      </c>
      <c r="Q618" s="462"/>
      <c r="R618" s="463"/>
    </row>
    <row r="619" spans="1:22" x14ac:dyDescent="0.2">
      <c r="B619" s="462"/>
      <c r="C619" s="63" t="s">
        <v>1361</v>
      </c>
      <c r="H619" s="63" t="s">
        <v>1199</v>
      </c>
      <c r="M619" s="63" t="s">
        <v>892</v>
      </c>
      <c r="R619" s="125" t="s">
        <v>1200</v>
      </c>
    </row>
    <row r="621" spans="1:22" ht="18.75" hidden="1" customHeight="1" x14ac:dyDescent="0.25">
      <c r="A621" s="821" t="s">
        <v>1365</v>
      </c>
      <c r="B621" s="825"/>
      <c r="C621" s="1095"/>
      <c r="D621" s="825"/>
      <c r="E621" s="825"/>
      <c r="F621" s="1096"/>
      <c r="G621" s="825"/>
      <c r="H621" s="944"/>
      <c r="I621" s="944"/>
      <c r="J621" s="944"/>
      <c r="K621" s="946"/>
      <c r="L621" s="944"/>
      <c r="M621" s="944"/>
      <c r="N621" s="944"/>
      <c r="O621" s="944"/>
      <c r="P621" s="946"/>
      <c r="Q621" s="946"/>
      <c r="R621" s="944"/>
      <c r="S621" s="944"/>
    </row>
    <row r="622" spans="1:22" ht="18.75" hidden="1" customHeight="1" x14ac:dyDescent="0.25">
      <c r="A622" s="821" t="s">
        <v>622</v>
      </c>
      <c r="B622" s="1096"/>
      <c r="C622" s="1095"/>
      <c r="D622" s="825"/>
      <c r="E622" s="825"/>
      <c r="F622" s="1096"/>
      <c r="G622" s="825"/>
      <c r="H622" s="944"/>
      <c r="I622" s="944"/>
      <c r="J622" s="944"/>
      <c r="K622" s="946"/>
      <c r="L622" s="944"/>
      <c r="M622" s="944"/>
      <c r="N622" s="944"/>
      <c r="O622" s="944"/>
      <c r="P622" s="946"/>
      <c r="Q622" s="946"/>
      <c r="R622" s="944"/>
      <c r="S622" s="944"/>
    </row>
    <row r="623" spans="1:22" ht="18.75" hidden="1" customHeight="1" x14ac:dyDescent="0.25">
      <c r="A623" s="821" t="s">
        <v>142</v>
      </c>
      <c r="B623" s="825"/>
      <c r="C623" s="1095"/>
      <c r="D623" s="825"/>
      <c r="E623" s="825"/>
      <c r="F623" s="1096"/>
      <c r="G623" s="825"/>
      <c r="H623" s="944"/>
      <c r="I623" s="944"/>
      <c r="J623" s="944"/>
      <c r="K623" s="946"/>
      <c r="L623" s="944"/>
      <c r="M623" s="944"/>
      <c r="N623" s="944"/>
      <c r="O623" s="944"/>
      <c r="P623" s="946"/>
      <c r="Q623" s="946"/>
      <c r="R623" s="944"/>
      <c r="S623" s="944"/>
    </row>
    <row r="624" spans="1:22" hidden="1" x14ac:dyDescent="0.2">
      <c r="A624" s="606"/>
      <c r="B624" s="606"/>
      <c r="C624" s="607"/>
      <c r="D624" s="606"/>
      <c r="E624" s="606"/>
      <c r="F624" s="606"/>
      <c r="G624" s="606"/>
      <c r="H624" s="606"/>
      <c r="I624" s="606"/>
      <c r="J624" s="606"/>
      <c r="K624" s="606"/>
      <c r="L624" s="606"/>
      <c r="M624" s="606"/>
      <c r="N624" s="606"/>
      <c r="O624" s="606"/>
      <c r="P624" s="606"/>
      <c r="Q624" s="606"/>
      <c r="R624" s="606"/>
      <c r="S624" s="606"/>
    </row>
    <row r="625" spans="1:19" ht="16.5" hidden="1" thickBot="1" x14ac:dyDescent="0.3">
      <c r="A625" s="945" t="s">
        <v>620</v>
      </c>
      <c r="B625" s="945"/>
      <c r="C625" s="722"/>
      <c r="D625" s="945"/>
      <c r="E625" s="606"/>
      <c r="F625" s="945" t="s">
        <v>621</v>
      </c>
      <c r="G625" s="945"/>
      <c r="H625" s="945"/>
      <c r="I625" s="945"/>
      <c r="J625" s="606"/>
      <c r="K625" s="945" t="s">
        <v>675</v>
      </c>
      <c r="L625" s="945"/>
      <c r="M625" s="945"/>
      <c r="N625" s="945"/>
      <c r="O625" s="606"/>
      <c r="P625" s="945" t="s">
        <v>947</v>
      </c>
      <c r="Q625" s="945"/>
      <c r="R625" s="945"/>
      <c r="S625" s="945"/>
    </row>
    <row r="626" spans="1:19" ht="16.5" hidden="1" thickBot="1" x14ac:dyDescent="0.3">
      <c r="A626" s="950" t="s">
        <v>152</v>
      </c>
      <c r="B626" s="951" t="s">
        <v>41</v>
      </c>
      <c r="C626" s="951" t="s">
        <v>195</v>
      </c>
      <c r="D626" s="952" t="s">
        <v>153</v>
      </c>
      <c r="E626" s="606"/>
      <c r="F626" s="950"/>
      <c r="G626" s="951"/>
      <c r="H626" s="951"/>
      <c r="I626" s="952"/>
      <c r="J626" s="606"/>
      <c r="K626" s="950"/>
      <c r="L626" s="951"/>
      <c r="M626" s="951"/>
      <c r="N626" s="952"/>
      <c r="O626" s="606"/>
      <c r="P626" s="950" t="s">
        <v>152</v>
      </c>
      <c r="Q626" s="951"/>
      <c r="R626" s="951"/>
      <c r="S626" s="952"/>
    </row>
    <row r="627" spans="1:19" ht="15.75" hidden="1" x14ac:dyDescent="0.25">
      <c r="A627" s="953"/>
      <c r="B627" s="1103"/>
      <c r="C627" s="1103"/>
      <c r="D627" s="1104"/>
      <c r="E627" s="606"/>
      <c r="F627" s="953"/>
      <c r="G627" s="954"/>
      <c r="H627" s="954"/>
      <c r="I627" s="955"/>
      <c r="J627" s="606"/>
      <c r="K627" s="953"/>
      <c r="L627" s="954"/>
      <c r="M627" s="954"/>
      <c r="N627" s="955"/>
      <c r="O627" s="606"/>
      <c r="P627" s="1258"/>
      <c r="Q627" s="954"/>
      <c r="R627" s="954"/>
      <c r="S627" s="955"/>
    </row>
    <row r="628" spans="1:19" hidden="1" x14ac:dyDescent="0.2">
      <c r="A628" s="466">
        <v>1</v>
      </c>
      <c r="B628" s="568">
        <v>4113010001</v>
      </c>
      <c r="C628" s="569" t="s">
        <v>374</v>
      </c>
      <c r="D628" s="745" t="s">
        <v>44</v>
      </c>
      <c r="E628" s="606"/>
      <c r="F628" s="490">
        <v>1</v>
      </c>
      <c r="G628" s="506">
        <v>4112010004</v>
      </c>
      <c r="H628" s="455" t="s">
        <v>301</v>
      </c>
      <c r="I628" s="746" t="s">
        <v>45</v>
      </c>
      <c r="J628" s="606"/>
      <c r="K628" s="956">
        <v>1</v>
      </c>
      <c r="L628" s="1097">
        <v>4111010001</v>
      </c>
      <c r="M628" s="1105" t="s">
        <v>669</v>
      </c>
      <c r="N628" s="1106" t="s">
        <v>44</v>
      </c>
      <c r="O628" s="606"/>
      <c r="P628" s="956">
        <v>1</v>
      </c>
      <c r="Q628" s="1097">
        <v>4110010010</v>
      </c>
      <c r="R628" s="1105" t="s">
        <v>26</v>
      </c>
      <c r="S628" s="1106" t="s">
        <v>44</v>
      </c>
    </row>
    <row r="629" spans="1:19" hidden="1" x14ac:dyDescent="0.2">
      <c r="A629" s="470">
        <v>2</v>
      </c>
      <c r="B629" s="568">
        <v>4113010002</v>
      </c>
      <c r="C629" s="569" t="s">
        <v>375</v>
      </c>
      <c r="D629" s="745" t="s">
        <v>45</v>
      </c>
      <c r="E629" s="606"/>
      <c r="F629" s="471">
        <v>2</v>
      </c>
      <c r="G629" s="506">
        <v>4112010005</v>
      </c>
      <c r="H629" s="455" t="s">
        <v>302</v>
      </c>
      <c r="I629" s="746" t="s">
        <v>44</v>
      </c>
      <c r="J629" s="606"/>
      <c r="K629" s="956">
        <v>2</v>
      </c>
      <c r="L629" s="1097">
        <v>4111010009</v>
      </c>
      <c r="M629" s="1105" t="s">
        <v>329</v>
      </c>
      <c r="N629" s="966" t="s">
        <v>45</v>
      </c>
      <c r="O629" s="606"/>
      <c r="P629" s="956">
        <v>2</v>
      </c>
      <c r="Q629" s="1097">
        <v>4110010011</v>
      </c>
      <c r="R629" s="1105" t="s">
        <v>27</v>
      </c>
      <c r="S629" s="966" t="s">
        <v>45</v>
      </c>
    </row>
    <row r="630" spans="1:19" hidden="1" x14ac:dyDescent="0.2">
      <c r="A630" s="470">
        <v>3</v>
      </c>
      <c r="B630" s="506">
        <v>4113010016</v>
      </c>
      <c r="C630" s="455" t="s">
        <v>376</v>
      </c>
      <c r="D630" s="746" t="s">
        <v>44</v>
      </c>
      <c r="E630" s="606"/>
      <c r="F630" s="471">
        <v>3</v>
      </c>
      <c r="G630" s="506">
        <v>4112010006</v>
      </c>
      <c r="H630" s="455" t="s">
        <v>303</v>
      </c>
      <c r="I630" s="746" t="s">
        <v>44</v>
      </c>
      <c r="J630" s="606"/>
      <c r="K630" s="956">
        <v>3</v>
      </c>
      <c r="L630" s="1097">
        <v>4111010002</v>
      </c>
      <c r="M630" s="1105" t="s">
        <v>330</v>
      </c>
      <c r="N630" s="966" t="s">
        <v>44</v>
      </c>
      <c r="O630" s="606"/>
      <c r="P630" s="956">
        <v>3</v>
      </c>
      <c r="Q630" s="1097">
        <v>4110010001</v>
      </c>
      <c r="R630" s="1105" t="s">
        <v>18</v>
      </c>
      <c r="S630" s="966" t="s">
        <v>44</v>
      </c>
    </row>
    <row r="631" spans="1:19" hidden="1" x14ac:dyDescent="0.2">
      <c r="A631" s="470">
        <v>4</v>
      </c>
      <c r="B631" s="573">
        <v>4113010003</v>
      </c>
      <c r="C631" s="574" t="s">
        <v>377</v>
      </c>
      <c r="D631" s="731" t="s">
        <v>45</v>
      </c>
      <c r="E631" s="606"/>
      <c r="F631" s="471">
        <v>4</v>
      </c>
      <c r="G631" s="506">
        <v>4112010008</v>
      </c>
      <c r="H631" s="455" t="s">
        <v>304</v>
      </c>
      <c r="I631" s="746" t="s">
        <v>44</v>
      </c>
      <c r="J631" s="606"/>
      <c r="K631" s="956">
        <v>4</v>
      </c>
      <c r="L631" s="1097">
        <v>4111010011</v>
      </c>
      <c r="M631" s="1105" t="s">
        <v>331</v>
      </c>
      <c r="N631" s="966" t="s">
        <v>44</v>
      </c>
      <c r="O631" s="606"/>
      <c r="P631" s="956">
        <v>4</v>
      </c>
      <c r="Q631" s="1097">
        <v>4110010002</v>
      </c>
      <c r="R631" s="1105" t="s">
        <v>19</v>
      </c>
      <c r="S631" s="966" t="s">
        <v>44</v>
      </c>
    </row>
    <row r="632" spans="1:19" hidden="1" x14ac:dyDescent="0.2">
      <c r="A632" s="470">
        <v>5</v>
      </c>
      <c r="B632" s="568">
        <v>4113010004</v>
      </c>
      <c r="C632" s="569" t="s">
        <v>378</v>
      </c>
      <c r="D632" s="745" t="s">
        <v>44</v>
      </c>
      <c r="E632" s="606"/>
      <c r="F632" s="471">
        <v>5</v>
      </c>
      <c r="G632" s="506">
        <v>4112010010</v>
      </c>
      <c r="H632" s="455" t="s">
        <v>305</v>
      </c>
      <c r="I632" s="746" t="s">
        <v>44</v>
      </c>
      <c r="J632" s="606"/>
      <c r="K632" s="956">
        <v>5</v>
      </c>
      <c r="L632" s="1097">
        <v>4111010003</v>
      </c>
      <c r="M632" s="1105" t="s">
        <v>351</v>
      </c>
      <c r="N632" s="966" t="s">
        <v>45</v>
      </c>
      <c r="O632" s="606"/>
      <c r="P632" s="956">
        <v>5</v>
      </c>
      <c r="Q632" s="1097">
        <v>4110010021</v>
      </c>
      <c r="R632" s="1105" t="s">
        <v>1</v>
      </c>
      <c r="S632" s="966" t="s">
        <v>45</v>
      </c>
    </row>
    <row r="633" spans="1:19" hidden="1" x14ac:dyDescent="0.2">
      <c r="A633" s="470">
        <v>6</v>
      </c>
      <c r="B633" s="502">
        <v>4113010017</v>
      </c>
      <c r="C633" s="503" t="s">
        <v>379</v>
      </c>
      <c r="D633" s="745" t="s">
        <v>44</v>
      </c>
      <c r="E633" s="606"/>
      <c r="F633" s="471">
        <v>6</v>
      </c>
      <c r="G633" s="506">
        <v>4112010011</v>
      </c>
      <c r="H633" s="455" t="s">
        <v>306</v>
      </c>
      <c r="I633" s="746" t="s">
        <v>44</v>
      </c>
      <c r="J633" s="606"/>
      <c r="K633" s="956">
        <v>6</v>
      </c>
      <c r="L633" s="1097">
        <v>4111010025</v>
      </c>
      <c r="M633" s="1105" t="s">
        <v>332</v>
      </c>
      <c r="N633" s="966" t="s">
        <v>44</v>
      </c>
      <c r="O633" s="606"/>
      <c r="P633" s="956">
        <v>6</v>
      </c>
      <c r="Q633" s="1097">
        <v>4110010003</v>
      </c>
      <c r="R633" s="1105" t="s">
        <v>20</v>
      </c>
      <c r="S633" s="966" t="s">
        <v>45</v>
      </c>
    </row>
    <row r="634" spans="1:19" hidden="1" x14ac:dyDescent="0.2">
      <c r="A634" s="470">
        <v>7</v>
      </c>
      <c r="B634" s="502">
        <v>4113010018</v>
      </c>
      <c r="C634" s="503" t="s">
        <v>380</v>
      </c>
      <c r="D634" s="833" t="s">
        <v>45</v>
      </c>
      <c r="E634" s="606"/>
      <c r="F634" s="471">
        <v>7</v>
      </c>
      <c r="G634" s="615">
        <v>4112010002</v>
      </c>
      <c r="H634" s="601" t="s">
        <v>307</v>
      </c>
      <c r="I634" s="1107" t="s">
        <v>44</v>
      </c>
      <c r="J634" s="606"/>
      <c r="K634" s="956">
        <v>7</v>
      </c>
      <c r="L634" s="1097">
        <v>4111010012</v>
      </c>
      <c r="M634" s="1105" t="s">
        <v>333</v>
      </c>
      <c r="N634" s="966" t="s">
        <v>45</v>
      </c>
      <c r="O634" s="606"/>
      <c r="P634" s="956">
        <v>7</v>
      </c>
      <c r="Q634" s="1097">
        <v>4110010022</v>
      </c>
      <c r="R634" s="1105" t="s">
        <v>33</v>
      </c>
      <c r="S634" s="966" t="s">
        <v>45</v>
      </c>
    </row>
    <row r="635" spans="1:19" hidden="1" x14ac:dyDescent="0.2">
      <c r="A635" s="470">
        <v>8</v>
      </c>
      <c r="B635" s="568">
        <v>4113010005</v>
      </c>
      <c r="C635" s="569" t="s">
        <v>381</v>
      </c>
      <c r="D635" s="745" t="s">
        <v>45</v>
      </c>
      <c r="E635" s="606"/>
      <c r="F635" s="471">
        <v>8</v>
      </c>
      <c r="G635" s="506">
        <v>4112010012</v>
      </c>
      <c r="H635" s="455" t="s">
        <v>308</v>
      </c>
      <c r="I635" s="746" t="s">
        <v>45</v>
      </c>
      <c r="J635" s="606"/>
      <c r="K635" s="956">
        <v>8</v>
      </c>
      <c r="L635" s="1097">
        <v>4111010013</v>
      </c>
      <c r="M635" s="1105" t="s">
        <v>334</v>
      </c>
      <c r="N635" s="966" t="s">
        <v>44</v>
      </c>
      <c r="O635" s="606"/>
      <c r="P635" s="956">
        <v>8</v>
      </c>
      <c r="Q635" s="1097">
        <v>4110010012</v>
      </c>
      <c r="R635" s="1105" t="s">
        <v>36</v>
      </c>
      <c r="S635" s="966" t="s">
        <v>45</v>
      </c>
    </row>
    <row r="636" spans="1:19" hidden="1" x14ac:dyDescent="0.2">
      <c r="A636" s="470">
        <v>9</v>
      </c>
      <c r="B636" s="568">
        <v>4113010007</v>
      </c>
      <c r="C636" s="569" t="s">
        <v>382</v>
      </c>
      <c r="D636" s="745" t="s">
        <v>44</v>
      </c>
      <c r="E636" s="606"/>
      <c r="F636" s="471">
        <v>9</v>
      </c>
      <c r="G636" s="506">
        <v>4112010013</v>
      </c>
      <c r="H636" s="455" t="s">
        <v>309</v>
      </c>
      <c r="I636" s="746" t="s">
        <v>44</v>
      </c>
      <c r="J636" s="606"/>
      <c r="K636" s="956">
        <v>9</v>
      </c>
      <c r="L636" s="1097">
        <v>4111010014</v>
      </c>
      <c r="M636" s="1105" t="s">
        <v>335</v>
      </c>
      <c r="N636" s="966" t="s">
        <v>44</v>
      </c>
      <c r="O636" s="606"/>
      <c r="P636" s="956">
        <v>9</v>
      </c>
      <c r="Q636" s="1097">
        <v>4110010005</v>
      </c>
      <c r="R636" s="1105" t="s">
        <v>21</v>
      </c>
      <c r="S636" s="966" t="s">
        <v>45</v>
      </c>
    </row>
    <row r="637" spans="1:19" ht="15.75" hidden="1" customHeight="1" x14ac:dyDescent="0.2">
      <c r="A637" s="470">
        <v>10</v>
      </c>
      <c r="B637" s="568">
        <v>4113010008</v>
      </c>
      <c r="C637" s="569" t="s">
        <v>383</v>
      </c>
      <c r="D637" s="745" t="s">
        <v>44</v>
      </c>
      <c r="E637" s="606"/>
      <c r="F637" s="471">
        <v>10</v>
      </c>
      <c r="G637" s="506">
        <v>4112010014</v>
      </c>
      <c r="H637" s="455" t="s">
        <v>310</v>
      </c>
      <c r="I637" s="746" t="s">
        <v>44</v>
      </c>
      <c r="J637" s="606"/>
      <c r="K637" s="956">
        <v>10</v>
      </c>
      <c r="L637" s="1097">
        <v>4111010015</v>
      </c>
      <c r="M637" s="1105" t="s">
        <v>336</v>
      </c>
      <c r="N637" s="966" t="s">
        <v>44</v>
      </c>
      <c r="O637" s="606"/>
      <c r="P637" s="956">
        <v>10</v>
      </c>
      <c r="Q637" s="1097">
        <v>4110010014</v>
      </c>
      <c r="R637" s="1105" t="s">
        <v>28</v>
      </c>
      <c r="S637" s="966" t="s">
        <v>44</v>
      </c>
    </row>
    <row r="638" spans="1:19" hidden="1" x14ac:dyDescent="0.2">
      <c r="A638" s="470">
        <v>11</v>
      </c>
      <c r="B638" s="502">
        <v>4113010021</v>
      </c>
      <c r="C638" s="503" t="s">
        <v>384</v>
      </c>
      <c r="D638" s="745" t="s">
        <v>45</v>
      </c>
      <c r="E638" s="606"/>
      <c r="F638" s="471">
        <v>11</v>
      </c>
      <c r="G638" s="506">
        <v>4112010015</v>
      </c>
      <c r="H638" s="455" t="s">
        <v>311</v>
      </c>
      <c r="I638" s="746" t="s">
        <v>44</v>
      </c>
      <c r="J638" s="606"/>
      <c r="K638" s="956">
        <v>11</v>
      </c>
      <c r="L638" s="1009">
        <v>4111010016</v>
      </c>
      <c r="M638" s="1108" t="s">
        <v>337</v>
      </c>
      <c r="N638" s="966" t="s">
        <v>44</v>
      </c>
      <c r="O638" s="606"/>
      <c r="P638" s="956">
        <v>11</v>
      </c>
      <c r="Q638" s="1097">
        <v>2109210221</v>
      </c>
      <c r="R638" s="1105" t="s">
        <v>282</v>
      </c>
      <c r="S638" s="966" t="s">
        <v>44</v>
      </c>
    </row>
    <row r="639" spans="1:19" hidden="1" x14ac:dyDescent="0.2">
      <c r="A639" s="470">
        <v>12</v>
      </c>
      <c r="B639" s="540">
        <v>4113010013</v>
      </c>
      <c r="C639" s="541" t="s">
        <v>385</v>
      </c>
      <c r="D639" s="834" t="s">
        <v>45</v>
      </c>
      <c r="E639" s="606"/>
      <c r="F639" s="471">
        <v>12</v>
      </c>
      <c r="G639" s="506">
        <v>4112010016</v>
      </c>
      <c r="H639" s="455" t="s">
        <v>312</v>
      </c>
      <c r="I639" s="746" t="s">
        <v>44</v>
      </c>
      <c r="J639" s="606"/>
      <c r="K639" s="956">
        <v>12</v>
      </c>
      <c r="L639" s="1097">
        <v>4111010017</v>
      </c>
      <c r="M639" s="1105" t="s">
        <v>338</v>
      </c>
      <c r="N639" s="966" t="s">
        <v>44</v>
      </c>
      <c r="O639" s="606"/>
      <c r="P639" s="956">
        <v>12</v>
      </c>
      <c r="Q639" s="1097">
        <v>4110010015</v>
      </c>
      <c r="R639" s="1105" t="s">
        <v>29</v>
      </c>
      <c r="S639" s="966" t="s">
        <v>44</v>
      </c>
    </row>
    <row r="640" spans="1:19" ht="15.75" hidden="1" customHeight="1" x14ac:dyDescent="0.2">
      <c r="A640" s="470">
        <v>13</v>
      </c>
      <c r="B640" s="568">
        <v>4113010009</v>
      </c>
      <c r="C640" s="569" t="s">
        <v>386</v>
      </c>
      <c r="D640" s="745" t="s">
        <v>44</v>
      </c>
      <c r="E640" s="606"/>
      <c r="F640" s="471">
        <v>13</v>
      </c>
      <c r="G640" s="506">
        <v>4112010017</v>
      </c>
      <c r="H640" s="455" t="s">
        <v>313</v>
      </c>
      <c r="I640" s="746" t="s">
        <v>44</v>
      </c>
      <c r="J640" s="606"/>
      <c r="K640" s="956">
        <v>13</v>
      </c>
      <c r="L640" s="1097">
        <v>4111010018</v>
      </c>
      <c r="M640" s="1105" t="s">
        <v>339</v>
      </c>
      <c r="N640" s="966" t="s">
        <v>44</v>
      </c>
      <c r="O640" s="606"/>
      <c r="P640" s="956">
        <v>13</v>
      </c>
      <c r="Q640" s="1097">
        <v>4110010006</v>
      </c>
      <c r="R640" s="1105" t="s">
        <v>22</v>
      </c>
      <c r="S640" s="966" t="s">
        <v>45</v>
      </c>
    </row>
    <row r="641" spans="1:19" hidden="1" x14ac:dyDescent="0.2">
      <c r="A641" s="470">
        <v>14</v>
      </c>
      <c r="B641" s="502">
        <v>4113010023</v>
      </c>
      <c r="C641" s="503" t="s">
        <v>387</v>
      </c>
      <c r="D641" s="745" t="s">
        <v>44</v>
      </c>
      <c r="E641" s="606"/>
      <c r="F641" s="471">
        <v>14</v>
      </c>
      <c r="G641" s="506">
        <v>4112010018</v>
      </c>
      <c r="H641" s="455" t="s">
        <v>314</v>
      </c>
      <c r="I641" s="746" t="s">
        <v>44</v>
      </c>
      <c r="J641" s="606"/>
      <c r="K641" s="956">
        <v>14</v>
      </c>
      <c r="L641" s="1097">
        <v>4111010004</v>
      </c>
      <c r="M641" s="1105" t="s">
        <v>340</v>
      </c>
      <c r="N641" s="966" t="s">
        <v>44</v>
      </c>
      <c r="O641" s="606"/>
      <c r="P641" s="956">
        <v>14</v>
      </c>
      <c r="Q641" s="1097">
        <v>4110010009</v>
      </c>
      <c r="R641" s="1105" t="s">
        <v>25</v>
      </c>
      <c r="S641" s="1109" t="s">
        <v>45</v>
      </c>
    </row>
    <row r="642" spans="1:19" hidden="1" x14ac:dyDescent="0.2">
      <c r="A642" s="470">
        <v>15</v>
      </c>
      <c r="B642" s="610">
        <v>4113010014</v>
      </c>
      <c r="C642" s="611" t="s">
        <v>388</v>
      </c>
      <c r="D642" s="834" t="s">
        <v>45</v>
      </c>
      <c r="E642" s="606"/>
      <c r="F642" s="471">
        <v>15</v>
      </c>
      <c r="G642" s="615">
        <v>4112010003</v>
      </c>
      <c r="H642" s="601" t="s">
        <v>315</v>
      </c>
      <c r="I642" s="1107" t="s">
        <v>45</v>
      </c>
      <c r="J642" s="606"/>
      <c r="K642" s="956">
        <v>15</v>
      </c>
      <c r="L642" s="1097">
        <v>4111010005</v>
      </c>
      <c r="M642" s="1105" t="s">
        <v>341</v>
      </c>
      <c r="N642" s="966" t="s">
        <v>44</v>
      </c>
      <c r="O642" s="606"/>
      <c r="P642" s="956">
        <v>15</v>
      </c>
      <c r="Q642" s="1097">
        <v>4110010007</v>
      </c>
      <c r="R642" s="1105" t="s">
        <v>23</v>
      </c>
      <c r="S642" s="966" t="s">
        <v>45</v>
      </c>
    </row>
    <row r="643" spans="1:19" hidden="1" x14ac:dyDescent="0.2">
      <c r="A643" s="470">
        <v>16</v>
      </c>
      <c r="B643" s="727">
        <v>4116050013</v>
      </c>
      <c r="C643" s="611" t="s">
        <v>933</v>
      </c>
      <c r="D643" s="834" t="s">
        <v>45</v>
      </c>
      <c r="E643" s="606"/>
      <c r="F643" s="471">
        <v>16</v>
      </c>
      <c r="G643" s="506">
        <v>4112010001</v>
      </c>
      <c r="H643" s="455" t="s">
        <v>316</v>
      </c>
      <c r="I643" s="746" t="s">
        <v>44</v>
      </c>
      <c r="J643" s="606"/>
      <c r="K643" s="956">
        <v>16</v>
      </c>
      <c r="L643" s="1097">
        <v>4111010019</v>
      </c>
      <c r="M643" s="1105" t="s">
        <v>342</v>
      </c>
      <c r="N643" s="973" t="s">
        <v>44</v>
      </c>
      <c r="O643" s="606"/>
      <c r="P643" s="956">
        <v>16</v>
      </c>
      <c r="Q643" s="1097">
        <v>4110010016</v>
      </c>
      <c r="R643" s="1105" t="s">
        <v>30</v>
      </c>
      <c r="S643" s="973" t="s">
        <v>45</v>
      </c>
    </row>
    <row r="644" spans="1:19" hidden="1" x14ac:dyDescent="0.2">
      <c r="A644" s="470">
        <v>17</v>
      </c>
      <c r="B644" s="568">
        <v>4113010011</v>
      </c>
      <c r="C644" s="569" t="s">
        <v>389</v>
      </c>
      <c r="D644" s="745" t="s">
        <v>44</v>
      </c>
      <c r="E644" s="606"/>
      <c r="F644" s="471">
        <v>17</v>
      </c>
      <c r="G644" s="506">
        <v>4112010019</v>
      </c>
      <c r="H644" s="455" t="s">
        <v>317</v>
      </c>
      <c r="I644" s="746" t="s">
        <v>45</v>
      </c>
      <c r="J644" s="606"/>
      <c r="K644" s="956">
        <v>17</v>
      </c>
      <c r="L644" s="1097">
        <v>4111010020</v>
      </c>
      <c r="M644" s="1105" t="s">
        <v>948</v>
      </c>
      <c r="N644" s="973" t="s">
        <v>44</v>
      </c>
      <c r="O644" s="606"/>
      <c r="P644" s="956">
        <v>17</v>
      </c>
      <c r="Q644" s="1097">
        <v>4110010017</v>
      </c>
      <c r="R644" s="1105" t="s">
        <v>31</v>
      </c>
      <c r="S644" s="973" t="s">
        <v>44</v>
      </c>
    </row>
    <row r="645" spans="1:19" hidden="1" x14ac:dyDescent="0.2">
      <c r="A645" s="470">
        <v>18</v>
      </c>
      <c r="B645" s="502">
        <v>4113010024</v>
      </c>
      <c r="C645" s="503" t="s">
        <v>390</v>
      </c>
      <c r="D645" s="745" t="s">
        <v>44</v>
      </c>
      <c r="E645" s="606"/>
      <c r="F645" s="471">
        <v>18</v>
      </c>
      <c r="G645" s="506">
        <v>4112010020</v>
      </c>
      <c r="H645" s="455" t="s">
        <v>318</v>
      </c>
      <c r="I645" s="746" t="s">
        <v>44</v>
      </c>
      <c r="J645" s="606"/>
      <c r="K645" s="956">
        <v>18</v>
      </c>
      <c r="L645" s="1097">
        <v>4111010021</v>
      </c>
      <c r="M645" s="1105" t="s">
        <v>343</v>
      </c>
      <c r="N645" s="973" t="s">
        <v>45</v>
      </c>
      <c r="O645" s="606"/>
      <c r="P645" s="956">
        <v>18</v>
      </c>
      <c r="Q645" s="1097">
        <v>4110010018</v>
      </c>
      <c r="R645" s="1105" t="s">
        <v>32</v>
      </c>
      <c r="S645" s="973" t="s">
        <v>45</v>
      </c>
    </row>
    <row r="646" spans="1:19" hidden="1" x14ac:dyDescent="0.2">
      <c r="A646" s="470">
        <v>19</v>
      </c>
      <c r="B646" s="568">
        <v>4113010012</v>
      </c>
      <c r="C646" s="569" t="s">
        <v>391</v>
      </c>
      <c r="D646" s="745" t="s">
        <v>44</v>
      </c>
      <c r="E646" s="606"/>
      <c r="F646" s="471">
        <v>19</v>
      </c>
      <c r="G646" s="506">
        <v>4112010021</v>
      </c>
      <c r="H646" s="455" t="s">
        <v>319</v>
      </c>
      <c r="I646" s="746" t="s">
        <v>45</v>
      </c>
      <c r="J646" s="606"/>
      <c r="K646" s="956">
        <v>19</v>
      </c>
      <c r="L646" s="1097">
        <v>4111010006</v>
      </c>
      <c r="M646" s="1105" t="s">
        <v>344</v>
      </c>
      <c r="N646" s="973" t="s">
        <v>44</v>
      </c>
      <c r="O646" s="606"/>
      <c r="P646" s="956">
        <v>19</v>
      </c>
      <c r="Q646" s="1097">
        <v>4110010008</v>
      </c>
      <c r="R646" s="1105" t="s">
        <v>24</v>
      </c>
      <c r="S646" s="973" t="s">
        <v>44</v>
      </c>
    </row>
    <row r="647" spans="1:19" hidden="1" x14ac:dyDescent="0.2">
      <c r="A647" s="471"/>
      <c r="B647" s="506"/>
      <c r="C647" s="455"/>
      <c r="D647" s="746"/>
      <c r="E647" s="606"/>
      <c r="F647" s="471">
        <v>20</v>
      </c>
      <c r="G647" s="506">
        <v>4112010022</v>
      </c>
      <c r="H647" s="455" t="s">
        <v>320</v>
      </c>
      <c r="I647" s="746" t="s">
        <v>44</v>
      </c>
      <c r="J647" s="606"/>
      <c r="K647" s="956">
        <v>20</v>
      </c>
      <c r="L647" s="1097">
        <v>4111010007</v>
      </c>
      <c r="M647" s="1110" t="s">
        <v>345</v>
      </c>
      <c r="N647" s="973" t="s">
        <v>44</v>
      </c>
      <c r="O647" s="606"/>
      <c r="P647" s="956">
        <v>20</v>
      </c>
      <c r="Q647" s="1097">
        <v>4110010023</v>
      </c>
      <c r="R647" s="1105" t="s">
        <v>34</v>
      </c>
      <c r="S647" s="973" t="s">
        <v>44</v>
      </c>
    </row>
    <row r="648" spans="1:19" hidden="1" x14ac:dyDescent="0.2">
      <c r="A648" s="471"/>
      <c r="B648" s="506"/>
      <c r="C648" s="455"/>
      <c r="D648" s="746"/>
      <c r="E648" s="606"/>
      <c r="F648" s="471">
        <v>21</v>
      </c>
      <c r="G648" s="506">
        <v>4112010023</v>
      </c>
      <c r="H648" s="455" t="s">
        <v>321</v>
      </c>
      <c r="I648" s="746" t="s">
        <v>44</v>
      </c>
      <c r="J648" s="606"/>
      <c r="K648" s="956">
        <v>21</v>
      </c>
      <c r="L648" s="1097">
        <v>4111010022</v>
      </c>
      <c r="M648" s="1105" t="s">
        <v>346</v>
      </c>
      <c r="N648" s="973" t="s">
        <v>44</v>
      </c>
      <c r="O648" s="606"/>
      <c r="P648" s="956">
        <v>21</v>
      </c>
      <c r="Q648" s="1097">
        <v>4110010024</v>
      </c>
      <c r="R648" s="1105" t="s">
        <v>35</v>
      </c>
      <c r="S648" s="973" t="s">
        <v>44</v>
      </c>
    </row>
    <row r="649" spans="1:19" hidden="1" x14ac:dyDescent="0.2">
      <c r="A649" s="471"/>
      <c r="B649" s="506"/>
      <c r="C649" s="455"/>
      <c r="D649" s="746"/>
      <c r="E649" s="606"/>
      <c r="F649" s="471">
        <v>22</v>
      </c>
      <c r="G649" s="506">
        <v>4112010024</v>
      </c>
      <c r="H649" s="455" t="s">
        <v>322</v>
      </c>
      <c r="I649" s="746" t="s">
        <v>45</v>
      </c>
      <c r="J649" s="606"/>
      <c r="K649" s="956">
        <v>22</v>
      </c>
      <c r="L649" s="1097">
        <v>4111010008</v>
      </c>
      <c r="M649" s="1105" t="s">
        <v>347</v>
      </c>
      <c r="N649" s="973" t="s">
        <v>44</v>
      </c>
      <c r="O649" s="606"/>
      <c r="P649" s="956">
        <v>22</v>
      </c>
      <c r="Q649" s="1097"/>
      <c r="R649" s="1105"/>
      <c r="S649" s="973"/>
    </row>
    <row r="650" spans="1:19" hidden="1" x14ac:dyDescent="0.2">
      <c r="A650" s="471"/>
      <c r="B650" s="506"/>
      <c r="C650" s="455"/>
      <c r="D650" s="746"/>
      <c r="E650" s="606"/>
      <c r="F650" s="471"/>
      <c r="G650" s="506"/>
      <c r="H650" s="455"/>
      <c r="I650" s="746"/>
      <c r="J650" s="606"/>
      <c r="K650" s="956">
        <v>23</v>
      </c>
      <c r="L650" s="506">
        <v>4111010023</v>
      </c>
      <c r="M650" s="455" t="s">
        <v>348</v>
      </c>
      <c r="N650" s="746" t="s">
        <v>45</v>
      </c>
      <c r="O650" s="606"/>
      <c r="P650" s="956"/>
      <c r="Q650" s="1097"/>
      <c r="R650" s="1105"/>
      <c r="S650" s="973"/>
    </row>
    <row r="651" spans="1:19" hidden="1" x14ac:dyDescent="0.2">
      <c r="A651" s="471"/>
      <c r="B651" s="506"/>
      <c r="C651" s="455"/>
      <c r="D651" s="746"/>
      <c r="E651" s="606"/>
      <c r="F651" s="471"/>
      <c r="G651" s="506"/>
      <c r="H651" s="455"/>
      <c r="I651" s="746"/>
      <c r="J651" s="606"/>
      <c r="K651" s="956">
        <v>24</v>
      </c>
      <c r="L651" s="506">
        <v>4111010024</v>
      </c>
      <c r="M651" s="455" t="s">
        <v>349</v>
      </c>
      <c r="N651" s="746" t="s">
        <v>44</v>
      </c>
      <c r="O651" s="606"/>
      <c r="P651" s="489"/>
      <c r="Q651" s="971"/>
      <c r="R651" s="1111"/>
      <c r="S651" s="973"/>
    </row>
    <row r="652" spans="1:19" ht="15.75" hidden="1" thickBot="1" x14ac:dyDescent="0.25">
      <c r="A652" s="758"/>
      <c r="B652" s="1112"/>
      <c r="C652" s="1113"/>
      <c r="D652" s="1114"/>
      <c r="E652" s="606"/>
      <c r="F652" s="758"/>
      <c r="G652" s="1112"/>
      <c r="H652" s="1113"/>
      <c r="I652" s="1114"/>
      <c r="J652" s="606"/>
      <c r="K652" s="758"/>
      <c r="L652" s="1112"/>
      <c r="M652" s="1113"/>
      <c r="N652" s="1114"/>
      <c r="O652" s="606"/>
      <c r="P652" s="758"/>
      <c r="Q652" s="1112"/>
      <c r="R652" s="1113"/>
      <c r="S652" s="1114"/>
    </row>
    <row r="653" spans="1:19" hidden="1" x14ac:dyDescent="0.2">
      <c r="A653" s="607"/>
      <c r="B653" s="607"/>
      <c r="C653" s="607"/>
      <c r="D653" s="607"/>
      <c r="E653" s="606"/>
      <c r="F653" s="480"/>
      <c r="G653" s="480"/>
      <c r="H653" s="481"/>
      <c r="I653" s="480"/>
      <c r="J653" s="607"/>
      <c r="K653" s="480"/>
      <c r="L653" s="480"/>
      <c r="M653" s="481"/>
      <c r="N653" s="480"/>
      <c r="O653" s="607"/>
      <c r="P653" s="480"/>
      <c r="Q653" s="480"/>
      <c r="R653" s="481"/>
      <c r="S653" s="480"/>
    </row>
    <row r="654" spans="1:19" ht="19.5" hidden="1" customHeight="1" x14ac:dyDescent="0.2">
      <c r="A654" s="606"/>
      <c r="B654" s="516"/>
      <c r="C654" s="723" t="s">
        <v>115</v>
      </c>
      <c r="D654" s="606">
        <f>COUNTIF(D628:D651,"L")</f>
        <v>11</v>
      </c>
      <c r="E654" s="606"/>
      <c r="F654" s="606"/>
      <c r="G654" s="516"/>
      <c r="H654" s="1004" t="s">
        <v>115</v>
      </c>
      <c r="I654" s="606">
        <f>COUNTIF(I628:I651,"L")</f>
        <v>16</v>
      </c>
      <c r="J654" s="607"/>
      <c r="K654" s="606"/>
      <c r="L654" s="516"/>
      <c r="M654" s="1004" t="s">
        <v>115</v>
      </c>
      <c r="N654" s="606">
        <f>COUNTIF(N628:N651,"L")</f>
        <v>19</v>
      </c>
      <c r="O654" s="607"/>
      <c r="P654" s="606"/>
      <c r="Q654" s="516"/>
      <c r="R654" s="1004" t="s">
        <v>115</v>
      </c>
      <c r="S654" s="606">
        <f>COUNTIF(S628:S651,"L")</f>
        <v>10</v>
      </c>
    </row>
    <row r="655" spans="1:19" ht="19.5" hidden="1" customHeight="1" thickBot="1" x14ac:dyDescent="0.25">
      <c r="A655" s="606"/>
      <c r="B655" s="516"/>
      <c r="C655" s="723" t="s">
        <v>264</v>
      </c>
      <c r="D655" s="606">
        <f>COUNTIF(D628:D651,"P")</f>
        <v>8</v>
      </c>
      <c r="E655" s="606"/>
      <c r="F655" s="606"/>
      <c r="G655" s="516"/>
      <c r="H655" s="1004" t="s">
        <v>264</v>
      </c>
      <c r="I655" s="606">
        <f>COUNTIF(I628:I651,"P")</f>
        <v>6</v>
      </c>
      <c r="J655" s="607"/>
      <c r="K655" s="606"/>
      <c r="L655" s="516"/>
      <c r="M655" s="1004" t="s">
        <v>264</v>
      </c>
      <c r="N655" s="606">
        <f>COUNTIF(N628:N651,"P")</f>
        <v>5</v>
      </c>
      <c r="O655" s="607"/>
      <c r="P655" s="606"/>
      <c r="Q655" s="516"/>
      <c r="R655" s="1004" t="s">
        <v>264</v>
      </c>
      <c r="S655" s="606">
        <f>COUNTIF(S628:S651,"P")</f>
        <v>11</v>
      </c>
    </row>
    <row r="656" spans="1:19" ht="19.5" hidden="1" customHeight="1" x14ac:dyDescent="0.2">
      <c r="A656" s="606"/>
      <c r="B656" s="516"/>
      <c r="C656" s="515"/>
      <c r="D656" s="1005">
        <f>SUM(D654:D655)</f>
        <v>19</v>
      </c>
      <c r="E656" s="606"/>
      <c r="F656" s="606"/>
      <c r="G656" s="516"/>
      <c r="H656" s="1006"/>
      <c r="I656" s="1005">
        <f>SUM(I654:I655)</f>
        <v>22</v>
      </c>
      <c r="J656" s="607"/>
      <c r="K656" s="606"/>
      <c r="L656" s="516"/>
      <c r="M656" s="1006"/>
      <c r="N656" s="1005">
        <f>SUM(N654:N655)</f>
        <v>24</v>
      </c>
      <c r="O656" s="607"/>
      <c r="P656" s="606"/>
      <c r="Q656" s="516"/>
      <c r="R656" s="1006"/>
      <c r="S656" s="1005">
        <f>SUM(S654:S655)</f>
        <v>21</v>
      </c>
    </row>
    <row r="657" spans="1:20" ht="19.5" hidden="1" customHeight="1" x14ac:dyDescent="0.2">
      <c r="A657" s="606" t="s">
        <v>265</v>
      </c>
      <c r="B657" s="516"/>
      <c r="C657" s="515"/>
      <c r="D657" s="607"/>
      <c r="E657" s="606"/>
      <c r="F657" s="606" t="s">
        <v>265</v>
      </c>
      <c r="G657" s="516"/>
      <c r="H657" s="1006"/>
      <c r="I657" s="607"/>
      <c r="J657" s="607"/>
      <c r="K657" s="606" t="s">
        <v>265</v>
      </c>
      <c r="L657" s="516"/>
      <c r="M657" s="1006"/>
      <c r="N657" s="607"/>
      <c r="O657" s="607"/>
      <c r="P657" s="606" t="s">
        <v>265</v>
      </c>
      <c r="Q657" s="516"/>
      <c r="R657" s="1006"/>
      <c r="S657" s="607"/>
    </row>
    <row r="658" spans="1:20" ht="19.5" hidden="1" customHeight="1" x14ac:dyDescent="0.2">
      <c r="A658" s="606"/>
      <c r="B658" s="516"/>
      <c r="C658" s="515"/>
      <c r="D658" s="607"/>
      <c r="E658" s="606"/>
      <c r="F658" s="606"/>
      <c r="G658" s="516"/>
      <c r="H658" s="1006"/>
      <c r="I658" s="607"/>
      <c r="J658" s="607"/>
      <c r="K658" s="606"/>
      <c r="L658" s="516"/>
      <c r="M658" s="1006"/>
      <c r="N658" s="607"/>
      <c r="O658" s="607"/>
      <c r="P658" s="606"/>
      <c r="Q658" s="516"/>
      <c r="R658" s="1006"/>
      <c r="S658" s="607"/>
    </row>
    <row r="659" spans="1:20" ht="19.5" hidden="1" customHeight="1" x14ac:dyDescent="0.2">
      <c r="A659" s="606"/>
      <c r="B659" s="516"/>
      <c r="C659" s="515"/>
      <c r="D659" s="607"/>
      <c r="E659" s="606"/>
      <c r="F659" s="606"/>
      <c r="G659" s="516"/>
      <c r="H659" s="1006"/>
      <c r="I659" s="607"/>
      <c r="J659" s="607"/>
      <c r="K659" s="606"/>
      <c r="L659" s="516"/>
      <c r="M659" s="1006"/>
      <c r="N659" s="607"/>
      <c r="O659" s="607"/>
      <c r="P659" s="606"/>
      <c r="Q659" s="516"/>
      <c r="R659" s="1006"/>
      <c r="S659" s="607"/>
    </row>
    <row r="660" spans="1:20" ht="18.75" hidden="1" x14ac:dyDescent="0.3">
      <c r="A660" s="608" t="s">
        <v>1366</v>
      </c>
      <c r="B660" s="606"/>
      <c r="C660" s="607"/>
      <c r="D660" s="944"/>
      <c r="E660" s="944"/>
      <c r="F660" s="945"/>
      <c r="G660" s="606"/>
      <c r="H660" s="606"/>
      <c r="I660" s="944"/>
      <c r="J660" s="606"/>
      <c r="K660" s="945"/>
      <c r="L660" s="606"/>
      <c r="M660" s="606"/>
      <c r="N660" s="944"/>
      <c r="O660" s="944"/>
      <c r="P660" s="945"/>
      <c r="Q660" s="606" t="s">
        <v>894</v>
      </c>
      <c r="R660" s="606"/>
      <c r="S660" s="944"/>
      <c r="T660" s="306"/>
    </row>
    <row r="661" spans="1:20" ht="18" hidden="1" x14ac:dyDescent="0.25">
      <c r="A661" s="608" t="s">
        <v>1278</v>
      </c>
      <c r="B661" s="606"/>
      <c r="C661" s="607"/>
      <c r="D661" s="944"/>
      <c r="E661" s="944"/>
      <c r="F661" s="945"/>
      <c r="G661" s="606"/>
      <c r="H661" s="606"/>
      <c r="I661" s="944"/>
      <c r="J661" s="606"/>
      <c r="K661" s="945"/>
      <c r="L661" s="606"/>
      <c r="M661" s="606"/>
      <c r="N661" s="944"/>
      <c r="O661" s="944"/>
      <c r="P661" s="945"/>
      <c r="Q661" s="606"/>
      <c r="R661" s="606"/>
      <c r="S661" s="944"/>
      <c r="T661" s="306"/>
    </row>
    <row r="662" spans="1:20" ht="18" hidden="1" x14ac:dyDescent="0.25">
      <c r="A662" s="608" t="s">
        <v>142</v>
      </c>
      <c r="B662" s="606"/>
      <c r="C662" s="607"/>
      <c r="D662" s="944"/>
      <c r="E662" s="944"/>
      <c r="F662" s="945"/>
      <c r="G662" s="606"/>
      <c r="H662" s="606"/>
      <c r="I662" s="944"/>
      <c r="J662" s="606"/>
      <c r="K662" s="945"/>
      <c r="L662" s="606"/>
      <c r="M662" s="606"/>
      <c r="N662" s="944"/>
      <c r="O662" s="944"/>
      <c r="P662" s="946"/>
      <c r="Q662" s="946"/>
      <c r="R662" s="944"/>
      <c r="S662" s="944"/>
      <c r="T662" s="306"/>
    </row>
    <row r="663" spans="1:20" hidden="1" x14ac:dyDescent="0.2">
      <c r="A663" s="606"/>
      <c r="B663" s="606"/>
      <c r="C663" s="607"/>
      <c r="D663" s="606"/>
      <c r="E663" s="606"/>
      <c r="F663" s="606"/>
      <c r="G663" s="606"/>
      <c r="H663" s="606"/>
      <c r="I663" s="606"/>
      <c r="J663" s="606"/>
      <c r="K663" s="606"/>
      <c r="L663" s="606"/>
      <c r="M663" s="606"/>
      <c r="N663" s="606"/>
      <c r="O663" s="606"/>
      <c r="P663" s="606"/>
      <c r="Q663" s="606"/>
      <c r="R663" s="606"/>
      <c r="S663" s="606"/>
    </row>
    <row r="664" spans="1:20" ht="16.5" hidden="1" thickBot="1" x14ac:dyDescent="0.3">
      <c r="A664" s="945" t="s">
        <v>1285</v>
      </c>
      <c r="B664" s="945"/>
      <c r="C664" s="722"/>
      <c r="D664" s="945"/>
      <c r="E664" s="606"/>
      <c r="F664" s="945" t="s">
        <v>1284</v>
      </c>
      <c r="G664" s="945"/>
      <c r="H664" s="945"/>
      <c r="I664" s="945"/>
      <c r="J664" s="606"/>
      <c r="K664" s="945" t="s">
        <v>1283</v>
      </c>
      <c r="L664" s="945"/>
      <c r="M664" s="945"/>
      <c r="N664" s="945"/>
      <c r="O664" s="606"/>
      <c r="P664" s="945" t="s">
        <v>1282</v>
      </c>
      <c r="Q664" s="945"/>
      <c r="R664" s="945"/>
      <c r="S664" s="945"/>
      <c r="T664" s="186"/>
    </row>
    <row r="665" spans="1:20" ht="16.5" hidden="1" thickBot="1" x14ac:dyDescent="0.3">
      <c r="A665" s="947" t="s">
        <v>152</v>
      </c>
      <c r="B665" s="948" t="s">
        <v>41</v>
      </c>
      <c r="C665" s="948" t="s">
        <v>42</v>
      </c>
      <c r="D665" s="949" t="s">
        <v>153</v>
      </c>
      <c r="E665" s="606"/>
      <c r="F665" s="950" t="s">
        <v>152</v>
      </c>
      <c r="G665" s="951" t="s">
        <v>41</v>
      </c>
      <c r="H665" s="951" t="s">
        <v>42</v>
      </c>
      <c r="I665" s="952" t="s">
        <v>153</v>
      </c>
      <c r="J665" s="606"/>
      <c r="K665" s="950" t="s">
        <v>152</v>
      </c>
      <c r="L665" s="951" t="s">
        <v>41</v>
      </c>
      <c r="M665" s="951" t="s">
        <v>42</v>
      </c>
      <c r="N665" s="952" t="s">
        <v>153</v>
      </c>
      <c r="O665" s="606"/>
      <c r="P665" s="950" t="s">
        <v>152</v>
      </c>
      <c r="Q665" s="951" t="s">
        <v>41</v>
      </c>
      <c r="R665" s="951" t="s">
        <v>42</v>
      </c>
      <c r="S665" s="952" t="s">
        <v>153</v>
      </c>
    </row>
    <row r="666" spans="1:20" ht="15.75" hidden="1" x14ac:dyDescent="0.25">
      <c r="A666" s="953"/>
      <c r="B666" s="954"/>
      <c r="C666" s="954"/>
      <c r="D666" s="955"/>
      <c r="E666" s="606"/>
      <c r="F666" s="953"/>
      <c r="G666" s="954"/>
      <c r="H666" s="954"/>
      <c r="I666" s="955"/>
      <c r="J666" s="606"/>
      <c r="K666" s="953"/>
      <c r="L666" s="954"/>
      <c r="M666" s="954"/>
      <c r="N666" s="955"/>
      <c r="O666" s="606"/>
      <c r="P666" s="1258"/>
      <c r="Q666" s="954"/>
      <c r="R666" s="954"/>
      <c r="S666" s="955"/>
    </row>
    <row r="667" spans="1:20" ht="18.75" hidden="1" x14ac:dyDescent="0.3">
      <c r="A667" s="698"/>
      <c r="B667" s="1058"/>
      <c r="C667" s="1057"/>
      <c r="D667" s="667"/>
      <c r="E667" s="606"/>
      <c r="F667" s="698">
        <v>1</v>
      </c>
      <c r="G667" s="1276">
        <v>1116050005</v>
      </c>
      <c r="H667" s="1057" t="s">
        <v>1175</v>
      </c>
      <c r="I667" s="1203" t="s">
        <v>44</v>
      </c>
      <c r="J667" s="606"/>
      <c r="K667" s="958">
        <v>1</v>
      </c>
      <c r="L667" s="1089">
        <v>1115050008</v>
      </c>
      <c r="M667" s="1065" t="s">
        <v>900</v>
      </c>
      <c r="N667" s="1203" t="s">
        <v>45</v>
      </c>
      <c r="O667" s="606"/>
      <c r="P667" s="490">
        <v>1</v>
      </c>
      <c r="Q667" s="1195">
        <v>1114050001</v>
      </c>
      <c r="R667" s="1224" t="s">
        <v>595</v>
      </c>
      <c r="S667" s="1200" t="s">
        <v>45</v>
      </c>
    </row>
    <row r="668" spans="1:20" ht="18.75" hidden="1" x14ac:dyDescent="0.3">
      <c r="A668" s="698"/>
      <c r="B668" s="1058"/>
      <c r="C668" s="1057"/>
      <c r="D668" s="667"/>
      <c r="E668" s="606"/>
      <c r="F668" s="698">
        <v>2</v>
      </c>
      <c r="G668" s="1276">
        <v>1116050015</v>
      </c>
      <c r="H668" s="1057" t="s">
        <v>1176</v>
      </c>
      <c r="I668" s="1203" t="s">
        <v>44</v>
      </c>
      <c r="J668" s="606"/>
      <c r="K668" s="958">
        <v>2</v>
      </c>
      <c r="L668" s="1089">
        <v>1115050030</v>
      </c>
      <c r="M668" s="1065" t="s">
        <v>901</v>
      </c>
      <c r="N668" s="1203" t="s">
        <v>44</v>
      </c>
      <c r="O668" s="606"/>
      <c r="P668" s="471">
        <v>2</v>
      </c>
      <c r="Q668" s="1195">
        <v>1114050002</v>
      </c>
      <c r="R668" s="1224" t="s">
        <v>596</v>
      </c>
      <c r="S668" s="1200" t="s">
        <v>45</v>
      </c>
    </row>
    <row r="669" spans="1:20" ht="18.75" hidden="1" x14ac:dyDescent="0.3">
      <c r="A669" s="698"/>
      <c r="B669" s="1059"/>
      <c r="C669" s="1060"/>
      <c r="D669" s="961"/>
      <c r="E669" s="606"/>
      <c r="F669" s="698">
        <v>3</v>
      </c>
      <c r="G669" s="1277">
        <v>1116050001</v>
      </c>
      <c r="H669" s="1060" t="s">
        <v>1177</v>
      </c>
      <c r="I669" s="1281" t="s">
        <v>45</v>
      </c>
      <c r="J669" s="606"/>
      <c r="K669" s="958">
        <v>3</v>
      </c>
      <c r="L669" s="1264">
        <v>1115050002</v>
      </c>
      <c r="M669" s="1278" t="s">
        <v>902</v>
      </c>
      <c r="N669" s="1203" t="s">
        <v>45</v>
      </c>
      <c r="O669" s="606"/>
      <c r="P669" s="471">
        <v>3</v>
      </c>
      <c r="Q669" s="1195">
        <v>1114050012</v>
      </c>
      <c r="R669" s="1224" t="s">
        <v>597</v>
      </c>
      <c r="S669" s="1200" t="s">
        <v>44</v>
      </c>
    </row>
    <row r="670" spans="1:20" ht="18.75" hidden="1" x14ac:dyDescent="0.3">
      <c r="A670" s="698"/>
      <c r="B670" s="1058"/>
      <c r="C670" s="1057"/>
      <c r="D670" s="667"/>
      <c r="E670" s="606"/>
      <c r="F670" s="698">
        <v>4</v>
      </c>
      <c r="G670" s="1276">
        <v>1116050016</v>
      </c>
      <c r="H670" s="1057" t="s">
        <v>1178</v>
      </c>
      <c r="I670" s="1203" t="s">
        <v>45</v>
      </c>
      <c r="J670" s="606"/>
      <c r="K670" s="958">
        <v>4</v>
      </c>
      <c r="L670" s="1264">
        <v>1115050031</v>
      </c>
      <c r="M670" s="1278" t="s">
        <v>903</v>
      </c>
      <c r="N670" s="1203" t="s">
        <v>45</v>
      </c>
      <c r="O670" s="606"/>
      <c r="P670" s="471">
        <v>4</v>
      </c>
      <c r="Q670" s="1195">
        <v>1114050013</v>
      </c>
      <c r="R670" s="1224" t="s">
        <v>598</v>
      </c>
      <c r="S670" s="1200" t="s">
        <v>45</v>
      </c>
    </row>
    <row r="671" spans="1:20" ht="18.75" hidden="1" x14ac:dyDescent="0.3">
      <c r="A671" s="698"/>
      <c r="B671" s="1058"/>
      <c r="C671" s="1057"/>
      <c r="D671" s="667"/>
      <c r="E671" s="944"/>
      <c r="F671" s="698">
        <v>5</v>
      </c>
      <c r="G671" s="1276">
        <v>1116050006</v>
      </c>
      <c r="H671" s="1057" t="s">
        <v>1179</v>
      </c>
      <c r="I671" s="1203" t="s">
        <v>44</v>
      </c>
      <c r="J671" s="944"/>
      <c r="K671" s="958">
        <v>5</v>
      </c>
      <c r="L671" s="1089">
        <v>1115050011</v>
      </c>
      <c r="M671" s="1065" t="s">
        <v>904</v>
      </c>
      <c r="N671" s="1203" t="s">
        <v>45</v>
      </c>
      <c r="O671" s="944"/>
      <c r="P671" s="962">
        <v>5</v>
      </c>
      <c r="Q671" s="1195">
        <v>1114050003</v>
      </c>
      <c r="R671" s="1224" t="s">
        <v>629</v>
      </c>
      <c r="S671" s="1200" t="s">
        <v>44</v>
      </c>
    </row>
    <row r="672" spans="1:20" ht="18.75" hidden="1" x14ac:dyDescent="0.3">
      <c r="A672" s="698"/>
      <c r="B672" s="1058"/>
      <c r="C672" s="1057"/>
      <c r="D672" s="667"/>
      <c r="E672" s="606"/>
      <c r="F672" s="698">
        <v>6</v>
      </c>
      <c r="G672" s="1204">
        <v>1116050017</v>
      </c>
      <c r="H672" s="1141" t="s">
        <v>1180</v>
      </c>
      <c r="I672" s="1205" t="s">
        <v>45</v>
      </c>
      <c r="J672" s="606"/>
      <c r="K672" s="958">
        <v>6</v>
      </c>
      <c r="L672" s="1089">
        <v>1115050012</v>
      </c>
      <c r="M672" s="1065" t="s">
        <v>905</v>
      </c>
      <c r="N672" s="1203" t="s">
        <v>45</v>
      </c>
      <c r="O672" s="606"/>
      <c r="P672" s="471">
        <v>6</v>
      </c>
      <c r="Q672" s="1195">
        <v>1114050004</v>
      </c>
      <c r="R672" s="1224" t="s">
        <v>599</v>
      </c>
      <c r="S672" s="1200" t="s">
        <v>44</v>
      </c>
    </row>
    <row r="673" spans="1:19" ht="18.75" hidden="1" x14ac:dyDescent="0.3">
      <c r="A673" s="698"/>
      <c r="B673" s="1058"/>
      <c r="C673" s="1057"/>
      <c r="D673" s="667"/>
      <c r="E673" s="606"/>
      <c r="F673" s="698">
        <v>7</v>
      </c>
      <c r="G673" s="1276">
        <v>1116050018</v>
      </c>
      <c r="H673" s="1057" t="s">
        <v>1181</v>
      </c>
      <c r="I673" s="1203" t="s">
        <v>45</v>
      </c>
      <c r="J673" s="606"/>
      <c r="K673" s="958">
        <v>7</v>
      </c>
      <c r="L673" s="1089">
        <v>1115050013</v>
      </c>
      <c r="M673" s="1065" t="s">
        <v>906</v>
      </c>
      <c r="N673" s="1203" t="s">
        <v>44</v>
      </c>
      <c r="O673" s="606"/>
      <c r="P673" s="471">
        <v>7</v>
      </c>
      <c r="Q673" s="1195">
        <v>1114050005</v>
      </c>
      <c r="R673" s="1224" t="s">
        <v>600</v>
      </c>
      <c r="S673" s="1200" t="s">
        <v>44</v>
      </c>
    </row>
    <row r="674" spans="1:19" ht="18.75" hidden="1" x14ac:dyDescent="0.3">
      <c r="A674" s="698"/>
      <c r="B674" s="1058"/>
      <c r="C674" s="1057"/>
      <c r="D674" s="667"/>
      <c r="E674" s="606"/>
      <c r="F674" s="698">
        <v>8</v>
      </c>
      <c r="G674" s="1276">
        <v>1116050019</v>
      </c>
      <c r="H674" s="1057" t="s">
        <v>1182</v>
      </c>
      <c r="I674" s="1203" t="s">
        <v>44</v>
      </c>
      <c r="J674" s="606"/>
      <c r="K674" s="958">
        <v>8</v>
      </c>
      <c r="L674" s="1264">
        <v>1115050016</v>
      </c>
      <c r="M674" s="1278" t="s">
        <v>907</v>
      </c>
      <c r="N674" s="1203" t="s">
        <v>45</v>
      </c>
      <c r="O674" s="606"/>
      <c r="P674" s="471">
        <v>8</v>
      </c>
      <c r="Q674" s="1195">
        <v>1114050014</v>
      </c>
      <c r="R674" s="1224" t="s">
        <v>601</v>
      </c>
      <c r="S674" s="1200" t="s">
        <v>45</v>
      </c>
    </row>
    <row r="675" spans="1:19" ht="18.75" hidden="1" x14ac:dyDescent="0.3">
      <c r="A675" s="698"/>
      <c r="B675" s="1058"/>
      <c r="C675" s="1057"/>
      <c r="D675" s="667"/>
      <c r="E675" s="963"/>
      <c r="F675" s="698">
        <v>9</v>
      </c>
      <c r="G675" s="1276">
        <v>1116050007</v>
      </c>
      <c r="H675" s="1057" t="s">
        <v>1183</v>
      </c>
      <c r="I675" s="1203" t="s">
        <v>44</v>
      </c>
      <c r="J675" s="963"/>
      <c r="K675" s="958">
        <v>9</v>
      </c>
      <c r="L675" s="1089">
        <v>1115050017</v>
      </c>
      <c r="M675" s="1065" t="s">
        <v>908</v>
      </c>
      <c r="N675" s="1203" t="s">
        <v>45</v>
      </c>
      <c r="O675" s="963"/>
      <c r="P675" s="964">
        <v>9</v>
      </c>
      <c r="Q675" s="1195">
        <v>1114050006</v>
      </c>
      <c r="R675" s="1224" t="s">
        <v>602</v>
      </c>
      <c r="S675" s="1200" t="s">
        <v>45</v>
      </c>
    </row>
    <row r="676" spans="1:19" ht="18.75" hidden="1" x14ac:dyDescent="0.3">
      <c r="A676" s="698"/>
      <c r="B676" s="1058"/>
      <c r="C676" s="1057"/>
      <c r="D676" s="667"/>
      <c r="E676" s="606"/>
      <c r="F676" s="698">
        <v>10</v>
      </c>
      <c r="G676" s="1276">
        <v>1116050009</v>
      </c>
      <c r="H676" s="1057" t="s">
        <v>1184</v>
      </c>
      <c r="I676" s="1203" t="s">
        <v>45</v>
      </c>
      <c r="J676" s="606"/>
      <c r="K676" s="958">
        <v>10</v>
      </c>
      <c r="L676" s="1264">
        <v>1115050018</v>
      </c>
      <c r="M676" s="1278" t="s">
        <v>909</v>
      </c>
      <c r="N676" s="1203" t="s">
        <v>45</v>
      </c>
      <c r="O676" s="606"/>
      <c r="P676" s="471">
        <v>10</v>
      </c>
      <c r="Q676" s="1195">
        <v>1114050016</v>
      </c>
      <c r="R676" s="1224" t="s">
        <v>603</v>
      </c>
      <c r="S676" s="1200" t="s">
        <v>45</v>
      </c>
    </row>
    <row r="677" spans="1:19" ht="18.75" hidden="1" x14ac:dyDescent="0.3">
      <c r="A677" s="698"/>
      <c r="B677" s="1058"/>
      <c r="C677" s="1057"/>
      <c r="D677" s="667"/>
      <c r="E677" s="606"/>
      <c r="F677" s="698">
        <v>11</v>
      </c>
      <c r="G677" s="1276">
        <v>1116050020</v>
      </c>
      <c r="H677" s="1057" t="s">
        <v>1185</v>
      </c>
      <c r="I677" s="1203" t="s">
        <v>45</v>
      </c>
      <c r="J677" s="606"/>
      <c r="K677" s="958">
        <v>11</v>
      </c>
      <c r="L677" s="1089">
        <v>1115050019</v>
      </c>
      <c r="M677" s="1065" t="s">
        <v>910</v>
      </c>
      <c r="N677" s="1203" t="s">
        <v>45</v>
      </c>
      <c r="O677" s="606"/>
      <c r="P677" s="471">
        <v>11</v>
      </c>
      <c r="Q677" s="1195">
        <v>1114050007</v>
      </c>
      <c r="R677" s="1224" t="s">
        <v>604</v>
      </c>
      <c r="S677" s="1200" t="s">
        <v>44</v>
      </c>
    </row>
    <row r="678" spans="1:19" ht="18.75" hidden="1" x14ac:dyDescent="0.3">
      <c r="A678" s="698"/>
      <c r="B678" s="1059"/>
      <c r="C678" s="1060"/>
      <c r="D678" s="667"/>
      <c r="E678" s="606"/>
      <c r="F678" s="698">
        <v>12</v>
      </c>
      <c r="G678" s="1276">
        <v>1116050023</v>
      </c>
      <c r="H678" s="1057" t="s">
        <v>1186</v>
      </c>
      <c r="I678" s="1281" t="s">
        <v>45</v>
      </c>
      <c r="J678" s="606"/>
      <c r="K678" s="958">
        <v>12</v>
      </c>
      <c r="L678" s="1264">
        <v>1115050032</v>
      </c>
      <c r="M678" s="1278" t="s">
        <v>911</v>
      </c>
      <c r="N678" s="1203" t="s">
        <v>45</v>
      </c>
      <c r="O678" s="606"/>
      <c r="P678" s="471">
        <v>12</v>
      </c>
      <c r="Q678" s="1195">
        <v>1114050017</v>
      </c>
      <c r="R678" s="1224" t="s">
        <v>605</v>
      </c>
      <c r="S678" s="1200" t="s">
        <v>45</v>
      </c>
    </row>
    <row r="679" spans="1:19" ht="18.75" hidden="1" x14ac:dyDescent="0.3">
      <c r="A679" s="698"/>
      <c r="B679" s="1058"/>
      <c r="C679" s="1057"/>
      <c r="D679" s="961"/>
      <c r="E679" s="606"/>
      <c r="F679" s="698">
        <v>13</v>
      </c>
      <c r="G679" s="1276">
        <v>1116050010</v>
      </c>
      <c r="H679" s="1057" t="s">
        <v>1187</v>
      </c>
      <c r="I679" s="1203" t="s">
        <v>44</v>
      </c>
      <c r="J679" s="606"/>
      <c r="K679" s="958">
        <v>13</v>
      </c>
      <c r="L679" s="1264">
        <v>1115050038</v>
      </c>
      <c r="M679" s="1278" t="s">
        <v>912</v>
      </c>
      <c r="N679" s="1203" t="s">
        <v>45</v>
      </c>
      <c r="O679" s="606"/>
      <c r="P679" s="471">
        <v>13</v>
      </c>
      <c r="Q679" s="1195">
        <v>1114050018</v>
      </c>
      <c r="R679" s="1224" t="s">
        <v>606</v>
      </c>
      <c r="S679" s="1200" t="s">
        <v>45</v>
      </c>
    </row>
    <row r="680" spans="1:19" ht="18.75" hidden="1" x14ac:dyDescent="0.3">
      <c r="A680" s="698"/>
      <c r="B680" s="1058"/>
      <c r="C680" s="1057"/>
      <c r="D680" s="667"/>
      <c r="E680" s="606"/>
      <c r="F680" s="698">
        <v>14</v>
      </c>
      <c r="G680" s="1276">
        <v>1116050027</v>
      </c>
      <c r="H680" s="1057" t="s">
        <v>1211</v>
      </c>
      <c r="I680" s="1203" t="s">
        <v>45</v>
      </c>
      <c r="J680" s="606"/>
      <c r="K680" s="958">
        <v>14</v>
      </c>
      <c r="L680" s="1264">
        <v>1115050021</v>
      </c>
      <c r="M680" s="1278" t="s">
        <v>913</v>
      </c>
      <c r="N680" s="1203" t="s">
        <v>45</v>
      </c>
      <c r="O680" s="606"/>
      <c r="P680" s="471">
        <v>14</v>
      </c>
      <c r="Q680" s="1195">
        <v>1114050019</v>
      </c>
      <c r="R680" s="1224" t="s">
        <v>607</v>
      </c>
      <c r="S680" s="1228" t="s">
        <v>45</v>
      </c>
    </row>
    <row r="681" spans="1:19" ht="18.75" hidden="1" x14ac:dyDescent="0.3">
      <c r="A681" s="698"/>
      <c r="B681" s="1058"/>
      <c r="C681" s="1057"/>
      <c r="D681" s="667"/>
      <c r="E681" s="606"/>
      <c r="F681" s="698">
        <v>15</v>
      </c>
      <c r="G681" s="1276">
        <v>1116050024</v>
      </c>
      <c r="H681" s="1057" t="s">
        <v>1188</v>
      </c>
      <c r="I681" s="1203" t="s">
        <v>45</v>
      </c>
      <c r="J681" s="606"/>
      <c r="K681" s="958">
        <v>15</v>
      </c>
      <c r="L681" s="1264">
        <v>1115050003</v>
      </c>
      <c r="M681" s="1278" t="s">
        <v>914</v>
      </c>
      <c r="N681" s="1203" t="s">
        <v>45</v>
      </c>
      <c r="O681" s="606"/>
      <c r="P681" s="471">
        <v>15</v>
      </c>
      <c r="Q681" s="1195">
        <v>1114050020</v>
      </c>
      <c r="R681" s="1224" t="s">
        <v>608</v>
      </c>
      <c r="S681" s="1200" t="s">
        <v>45</v>
      </c>
    </row>
    <row r="682" spans="1:19" ht="18.75" hidden="1" x14ac:dyDescent="0.3">
      <c r="A682" s="698"/>
      <c r="B682" s="1058"/>
      <c r="C682" s="1057"/>
      <c r="D682" s="667"/>
      <c r="E682" s="606"/>
      <c r="F682" s="698">
        <v>16</v>
      </c>
      <c r="G682" s="1276">
        <v>1116050021</v>
      </c>
      <c r="H682" s="1057" t="s">
        <v>1189</v>
      </c>
      <c r="I682" s="1281" t="s">
        <v>45</v>
      </c>
      <c r="J682" s="606"/>
      <c r="K682" s="958">
        <v>16</v>
      </c>
      <c r="L682" s="1264">
        <v>1115050033</v>
      </c>
      <c r="M682" s="1278" t="s">
        <v>915</v>
      </c>
      <c r="N682" s="1203" t="s">
        <v>45</v>
      </c>
      <c r="O682" s="606"/>
      <c r="P682" s="471">
        <v>16</v>
      </c>
      <c r="Q682" s="1195">
        <v>1114050021</v>
      </c>
      <c r="R682" s="1224" t="s">
        <v>609</v>
      </c>
      <c r="S682" s="1200" t="s">
        <v>44</v>
      </c>
    </row>
    <row r="683" spans="1:19" ht="18.75" hidden="1" x14ac:dyDescent="0.3">
      <c r="A683" s="698"/>
      <c r="B683" s="1058"/>
      <c r="C683" s="1057"/>
      <c r="D683" s="961"/>
      <c r="E683" s="606"/>
      <c r="F683" s="698">
        <v>17</v>
      </c>
      <c r="G683" s="1276">
        <v>1116050025</v>
      </c>
      <c r="H683" s="1057" t="s">
        <v>1190</v>
      </c>
      <c r="I683" s="1281" t="s">
        <v>45</v>
      </c>
      <c r="J683" s="606"/>
      <c r="K683" s="958">
        <v>17</v>
      </c>
      <c r="L683" s="1089">
        <v>1115050022</v>
      </c>
      <c r="M683" s="1065" t="s">
        <v>916</v>
      </c>
      <c r="N683" s="1203" t="s">
        <v>45</v>
      </c>
      <c r="O683" s="606"/>
      <c r="P683" s="471">
        <v>17</v>
      </c>
      <c r="Q683" s="1195">
        <v>1114050008</v>
      </c>
      <c r="R683" s="1224" t="s">
        <v>610</v>
      </c>
      <c r="S683" s="1200" t="s">
        <v>45</v>
      </c>
    </row>
    <row r="684" spans="1:19" ht="18.75" hidden="1" x14ac:dyDescent="0.3">
      <c r="A684" s="698"/>
      <c r="B684" s="1058"/>
      <c r="C684" s="1057"/>
      <c r="D684" s="961"/>
      <c r="E684" s="606"/>
      <c r="F684" s="698">
        <v>18</v>
      </c>
      <c r="G684" s="1276">
        <v>1116050011</v>
      </c>
      <c r="H684" s="1057" t="s">
        <v>1191</v>
      </c>
      <c r="I684" s="1203" t="s">
        <v>45</v>
      </c>
      <c r="J684" s="606"/>
      <c r="K684" s="958">
        <v>18</v>
      </c>
      <c r="L684" s="1089">
        <v>1115050004</v>
      </c>
      <c r="M684" s="1065" t="s">
        <v>917</v>
      </c>
      <c r="N684" s="1203" t="s">
        <v>45</v>
      </c>
      <c r="O684" s="606"/>
      <c r="P684" s="471">
        <v>18</v>
      </c>
      <c r="Q684" s="1195">
        <v>1114050009</v>
      </c>
      <c r="R684" s="1224" t="s">
        <v>611</v>
      </c>
      <c r="S684" s="1200" t="s">
        <v>45</v>
      </c>
    </row>
    <row r="685" spans="1:19" ht="18.75" hidden="1" x14ac:dyDescent="0.3">
      <c r="A685" s="698"/>
      <c r="B685" s="1058"/>
      <c r="C685" s="1057"/>
      <c r="D685" s="667"/>
      <c r="E685" s="606"/>
      <c r="F685" s="698">
        <v>19</v>
      </c>
      <c r="G685" s="1276">
        <v>1116050012</v>
      </c>
      <c r="H685" s="1057" t="s">
        <v>1192</v>
      </c>
      <c r="I685" s="1203" t="s">
        <v>44</v>
      </c>
      <c r="J685" s="606"/>
      <c r="K685" s="958">
        <v>19</v>
      </c>
      <c r="L685" s="1264">
        <v>1115050005</v>
      </c>
      <c r="M685" s="1278" t="s">
        <v>918</v>
      </c>
      <c r="N685" s="1203" t="s">
        <v>45</v>
      </c>
      <c r="O685" s="606"/>
      <c r="P685" s="471">
        <v>19</v>
      </c>
      <c r="Q685" s="1195">
        <v>1114050022</v>
      </c>
      <c r="R685" s="1224" t="s">
        <v>612</v>
      </c>
      <c r="S685" s="1200" t="s">
        <v>45</v>
      </c>
    </row>
    <row r="686" spans="1:19" ht="18.75" hidden="1" x14ac:dyDescent="0.3">
      <c r="A686" s="698"/>
      <c r="B686" s="1058"/>
      <c r="C686" s="1057"/>
      <c r="D686" s="667"/>
      <c r="E686" s="606"/>
      <c r="F686" s="698">
        <v>20</v>
      </c>
      <c r="G686" s="1276">
        <v>1116050022</v>
      </c>
      <c r="H686" s="1057" t="s">
        <v>1193</v>
      </c>
      <c r="I686" s="1203" t="s">
        <v>45</v>
      </c>
      <c r="J686" s="606"/>
      <c r="K686" s="958">
        <v>20</v>
      </c>
      <c r="L686" s="1264">
        <v>1115050006</v>
      </c>
      <c r="M686" s="1278" t="s">
        <v>919</v>
      </c>
      <c r="N686" s="1203" t="s">
        <v>45</v>
      </c>
      <c r="O686" s="606"/>
      <c r="P686" s="471">
        <v>20</v>
      </c>
      <c r="Q686" s="1195">
        <v>1114050023</v>
      </c>
      <c r="R686" s="1224" t="s">
        <v>613</v>
      </c>
      <c r="S686" s="1200" t="s">
        <v>44</v>
      </c>
    </row>
    <row r="687" spans="1:19" ht="18.75" hidden="1" x14ac:dyDescent="0.3">
      <c r="A687" s="698"/>
      <c r="B687" s="1058"/>
      <c r="C687" s="1057"/>
      <c r="D687" s="667"/>
      <c r="E687" s="606"/>
      <c r="F687" s="698">
        <v>21</v>
      </c>
      <c r="G687" s="1276">
        <v>1116050013</v>
      </c>
      <c r="H687" s="1057" t="s">
        <v>1194</v>
      </c>
      <c r="I687" s="1203" t="s">
        <v>45</v>
      </c>
      <c r="J687" s="606"/>
      <c r="K687" s="958">
        <v>21</v>
      </c>
      <c r="L687" s="1264">
        <v>1115050023</v>
      </c>
      <c r="M687" s="1278" t="s">
        <v>920</v>
      </c>
      <c r="N687" s="1203" t="s">
        <v>45</v>
      </c>
      <c r="O687" s="606"/>
      <c r="P687" s="471">
        <v>21</v>
      </c>
      <c r="Q687" s="1195">
        <v>1114050024</v>
      </c>
      <c r="R687" s="1224" t="s">
        <v>614</v>
      </c>
      <c r="S687" s="1228" t="s">
        <v>45</v>
      </c>
    </row>
    <row r="688" spans="1:19" ht="18.75" hidden="1" x14ac:dyDescent="0.3">
      <c r="A688" s="698"/>
      <c r="B688" s="1058"/>
      <c r="C688" s="1057"/>
      <c r="D688" s="667"/>
      <c r="E688" s="606"/>
      <c r="F688" s="698">
        <v>22</v>
      </c>
      <c r="G688" s="1276">
        <v>1116050014</v>
      </c>
      <c r="H688" s="1057" t="s">
        <v>1195</v>
      </c>
      <c r="I688" s="1203" t="s">
        <v>45</v>
      </c>
      <c r="J688" s="606"/>
      <c r="K688" s="958">
        <v>22</v>
      </c>
      <c r="L688" s="1089">
        <v>1115050034</v>
      </c>
      <c r="M688" s="1065" t="s">
        <v>921</v>
      </c>
      <c r="N688" s="1203" t="s">
        <v>44</v>
      </c>
      <c r="O688" s="606"/>
      <c r="P688" s="471">
        <v>22</v>
      </c>
      <c r="Q688" s="1279">
        <v>1114050026</v>
      </c>
      <c r="R688" s="1280" t="s">
        <v>615</v>
      </c>
      <c r="S688" s="1282" t="s">
        <v>45</v>
      </c>
    </row>
    <row r="689" spans="1:20" ht="18.75" hidden="1" x14ac:dyDescent="0.2">
      <c r="A689" s="698"/>
      <c r="B689" s="1058"/>
      <c r="C689" s="1057"/>
      <c r="D689" s="667"/>
      <c r="E689" s="606"/>
      <c r="F689" s="698">
        <v>23</v>
      </c>
      <c r="G689" s="1276"/>
      <c r="H689" s="1057"/>
      <c r="I689" s="1203"/>
      <c r="J689" s="606"/>
      <c r="K689" s="958">
        <v>23</v>
      </c>
      <c r="L689" s="1195">
        <v>1115050024</v>
      </c>
      <c r="M689" s="1224" t="s">
        <v>922</v>
      </c>
      <c r="N689" s="1200" t="s">
        <v>44</v>
      </c>
      <c r="O689" s="606"/>
      <c r="P689" s="471"/>
      <c r="Q689" s="1279"/>
      <c r="R689" s="1280"/>
      <c r="S689" s="1282"/>
    </row>
    <row r="690" spans="1:20" ht="18.75" hidden="1" x14ac:dyDescent="0.2">
      <c r="A690" s="698"/>
      <c r="B690" s="1058"/>
      <c r="C690" s="1057"/>
      <c r="D690" s="667"/>
      <c r="E690" s="606"/>
      <c r="F690" s="958"/>
      <c r="G690" s="1195"/>
      <c r="H690" s="1224"/>
      <c r="I690" s="1200"/>
      <c r="J690" s="606"/>
      <c r="K690" s="958">
        <v>24</v>
      </c>
      <c r="L690" s="1195">
        <v>1115050037</v>
      </c>
      <c r="M690" s="1224" t="s">
        <v>923</v>
      </c>
      <c r="N690" s="1200" t="s">
        <v>45</v>
      </c>
      <c r="O690" s="606"/>
      <c r="P690" s="970"/>
      <c r="Q690" s="1283"/>
      <c r="R690" s="1284"/>
      <c r="S690" s="1233"/>
    </row>
    <row r="691" spans="1:20" ht="18.75" hidden="1" x14ac:dyDescent="0.2">
      <c r="A691" s="698"/>
      <c r="B691" s="974"/>
      <c r="C691" s="975"/>
      <c r="D691" s="976"/>
      <c r="E691" s="606"/>
      <c r="F691" s="958"/>
      <c r="G691" s="1195"/>
      <c r="H691" s="1224"/>
      <c r="I691" s="1200"/>
      <c r="J691" s="606"/>
      <c r="K691" s="958">
        <v>25</v>
      </c>
      <c r="L691" s="1195">
        <v>1115050036</v>
      </c>
      <c r="M691" s="1224" t="s">
        <v>924</v>
      </c>
      <c r="N691" s="1200" t="s">
        <v>45</v>
      </c>
      <c r="O691" s="606"/>
      <c r="P691" s="970"/>
      <c r="Q691" s="1283"/>
      <c r="R691" s="1284"/>
      <c r="S691" s="1233"/>
    </row>
    <row r="692" spans="1:20" ht="18.75" hidden="1" x14ac:dyDescent="0.2">
      <c r="A692" s="698"/>
      <c r="B692" s="977"/>
      <c r="C692" s="978"/>
      <c r="D692" s="667"/>
      <c r="E692" s="606"/>
      <c r="F692" s="958"/>
      <c r="G692" s="1195"/>
      <c r="H692" s="1224"/>
      <c r="I692" s="1200"/>
      <c r="J692" s="606"/>
      <c r="K692" s="958">
        <v>26</v>
      </c>
      <c r="L692" s="1195">
        <v>1115050028</v>
      </c>
      <c r="M692" s="1224" t="s">
        <v>925</v>
      </c>
      <c r="N692" s="1200" t="s">
        <v>45</v>
      </c>
      <c r="O692" s="606"/>
      <c r="P692" s="970"/>
      <c r="Q692" s="1283"/>
      <c r="R692" s="1284"/>
      <c r="S692" s="1233"/>
    </row>
    <row r="693" spans="1:20" ht="18.75" hidden="1" x14ac:dyDescent="0.2">
      <c r="A693" s="698"/>
      <c r="B693" s="979"/>
      <c r="C693" s="980"/>
      <c r="D693" s="981"/>
      <c r="E693" s="606"/>
      <c r="F693" s="958"/>
      <c r="G693" s="1195"/>
      <c r="H693" s="1224"/>
      <c r="I693" s="1200"/>
      <c r="J693" s="606"/>
      <c r="K693" s="958">
        <v>27</v>
      </c>
      <c r="L693" s="1195">
        <v>1115050029</v>
      </c>
      <c r="M693" s="1224" t="s">
        <v>926</v>
      </c>
      <c r="N693" s="1200" t="s">
        <v>45</v>
      </c>
      <c r="O693" s="606"/>
      <c r="P693" s="970"/>
      <c r="Q693" s="1283"/>
      <c r="R693" s="1284"/>
      <c r="S693" s="1233"/>
    </row>
    <row r="694" spans="1:20" ht="18.75" hidden="1" x14ac:dyDescent="0.2">
      <c r="A694" s="698"/>
      <c r="B694" s="982"/>
      <c r="C694" s="978"/>
      <c r="D694" s="667"/>
      <c r="E694" s="606"/>
      <c r="F694" s="958"/>
      <c r="G694" s="1195"/>
      <c r="H694" s="1224"/>
      <c r="I694" s="1200"/>
      <c r="J694" s="606"/>
      <c r="K694" s="958">
        <v>28</v>
      </c>
      <c r="L694" s="1195">
        <v>1115050035</v>
      </c>
      <c r="M694" s="1224" t="s">
        <v>927</v>
      </c>
      <c r="N694" s="1200" t="s">
        <v>45</v>
      </c>
      <c r="O694" s="606"/>
      <c r="P694" s="970"/>
      <c r="Q694" s="1283"/>
      <c r="R694" s="1284"/>
      <c r="S694" s="1233"/>
    </row>
    <row r="695" spans="1:20" ht="18" hidden="1" x14ac:dyDescent="0.2">
      <c r="A695" s="698"/>
      <c r="B695" s="983"/>
      <c r="C695" s="984"/>
      <c r="D695" s="985"/>
      <c r="E695" s="606"/>
      <c r="F695" s="471"/>
      <c r="G695" s="513"/>
      <c r="H695" s="965"/>
      <c r="I695" s="966"/>
      <c r="J695" s="606"/>
      <c r="K695" s="471"/>
      <c r="L695" s="967"/>
      <c r="M695" s="968"/>
      <c r="N695" s="969"/>
      <c r="O695" s="606"/>
      <c r="P695" s="970"/>
      <c r="Q695" s="971"/>
      <c r="R695" s="972"/>
      <c r="S695" s="973"/>
    </row>
    <row r="696" spans="1:20" ht="18.75" hidden="1" thickBot="1" x14ac:dyDescent="0.25">
      <c r="A696" s="986"/>
      <c r="B696" s="987"/>
      <c r="C696" s="988"/>
      <c r="D696" s="989"/>
      <c r="E696" s="606"/>
      <c r="F696" s="758"/>
      <c r="G696" s="990"/>
      <c r="H696" s="991"/>
      <c r="I696" s="992"/>
      <c r="J696" s="606"/>
      <c r="K696" s="758"/>
      <c r="L696" s="993"/>
      <c r="M696" s="994"/>
      <c r="N696" s="995"/>
      <c r="O696" s="606"/>
      <c r="P696" s="996"/>
      <c r="Q696" s="997"/>
      <c r="R696" s="998"/>
      <c r="S696" s="999"/>
    </row>
    <row r="697" spans="1:20" ht="18" hidden="1" x14ac:dyDescent="0.2">
      <c r="A697" s="606"/>
      <c r="B697" s="516"/>
      <c r="C697" s="515"/>
      <c r="D697" s="606"/>
      <c r="E697" s="606"/>
      <c r="F697" s="480"/>
      <c r="G697" s="1000"/>
      <c r="H697" s="1001"/>
      <c r="I697" s="1002"/>
      <c r="J697" s="607"/>
      <c r="K697" s="480"/>
      <c r="L697" s="480"/>
      <c r="M697" s="1003"/>
      <c r="N697" s="480"/>
      <c r="O697" s="607"/>
      <c r="P697" s="480"/>
      <c r="Q697" s="480"/>
      <c r="R697" s="1003"/>
      <c r="S697" s="480"/>
    </row>
    <row r="698" spans="1:20" hidden="1" x14ac:dyDescent="0.2">
      <c r="A698" s="606"/>
      <c r="B698" s="516"/>
      <c r="C698" s="723" t="s">
        <v>115</v>
      </c>
      <c r="D698" s="606">
        <f>COUNTIF(D667:D696,"L")</f>
        <v>0</v>
      </c>
      <c r="E698" s="606"/>
      <c r="F698" s="480"/>
      <c r="G698" s="480"/>
      <c r="H698" s="1004" t="s">
        <v>115</v>
      </c>
      <c r="I698" s="606">
        <f>COUNTIF(I667:I697,"L")</f>
        <v>7</v>
      </c>
      <c r="J698" s="607"/>
      <c r="K698" s="480"/>
      <c r="L698" s="480"/>
      <c r="M698" s="1004" t="s">
        <v>115</v>
      </c>
      <c r="N698" s="606">
        <f>COUNTIF(N666:N696,"L")</f>
        <v>4</v>
      </c>
      <c r="O698" s="607"/>
      <c r="P698" s="480"/>
      <c r="Q698" s="480"/>
      <c r="R698" s="1004" t="s">
        <v>115</v>
      </c>
      <c r="S698" s="606">
        <f>COUNTIF(S667:S697,"L")</f>
        <v>7</v>
      </c>
    </row>
    <row r="699" spans="1:20" ht="15.75" hidden="1" thickBot="1" x14ac:dyDescent="0.25">
      <c r="A699" s="606"/>
      <c r="B699" s="516"/>
      <c r="C699" s="723" t="s">
        <v>264</v>
      </c>
      <c r="D699" s="606">
        <f>COUNTIF(D667:D696,"P")</f>
        <v>0</v>
      </c>
      <c r="E699" s="606"/>
      <c r="F699" s="606"/>
      <c r="G699" s="516"/>
      <c r="H699" s="1004" t="s">
        <v>264</v>
      </c>
      <c r="I699" s="606">
        <f>COUNTIF(I667:I697,"P")</f>
        <v>15</v>
      </c>
      <c r="J699" s="607"/>
      <c r="K699" s="606"/>
      <c r="L699" s="516"/>
      <c r="M699" s="1004" t="s">
        <v>264</v>
      </c>
      <c r="N699" s="606">
        <f>COUNTIF(N666:N696,"P")</f>
        <v>24</v>
      </c>
      <c r="O699" s="607"/>
      <c r="P699" s="606"/>
      <c r="Q699" s="516"/>
      <c r="R699" s="1004" t="s">
        <v>264</v>
      </c>
      <c r="S699" s="606">
        <f>COUNTIF(S667:S697,"P")</f>
        <v>15</v>
      </c>
    </row>
    <row r="700" spans="1:20" hidden="1" x14ac:dyDescent="0.2">
      <c r="A700" s="606"/>
      <c r="B700" s="516"/>
      <c r="C700" s="723"/>
      <c r="D700" s="1005">
        <f>SUM(D698:D699)</f>
        <v>0</v>
      </c>
      <c r="E700" s="606"/>
      <c r="F700" s="606"/>
      <c r="G700" s="516"/>
      <c r="H700" s="1006"/>
      <c r="I700" s="1005">
        <f>SUM(I698:I699)</f>
        <v>22</v>
      </c>
      <c r="J700" s="607"/>
      <c r="K700" s="606"/>
      <c r="L700" s="516"/>
      <c r="M700" s="1006"/>
      <c r="N700" s="1005">
        <f>SUM(N698:N699)</f>
        <v>28</v>
      </c>
      <c r="O700" s="607"/>
      <c r="P700" s="606"/>
      <c r="Q700" s="516"/>
      <c r="R700" s="1006"/>
      <c r="S700" s="1005">
        <f>SUM(S698:S699)</f>
        <v>22</v>
      </c>
    </row>
    <row r="701" spans="1:20" hidden="1" x14ac:dyDescent="0.2">
      <c r="A701" s="606" t="s">
        <v>265</v>
      </c>
      <c r="B701" s="516"/>
      <c r="C701" s="515"/>
      <c r="D701" s="606"/>
      <c r="E701" s="606"/>
      <c r="F701" s="606" t="s">
        <v>265</v>
      </c>
      <c r="G701" s="516"/>
      <c r="H701" s="606"/>
      <c r="I701" s="606"/>
      <c r="J701" s="606"/>
      <c r="K701" s="606" t="s">
        <v>265</v>
      </c>
      <c r="L701" s="516"/>
      <c r="M701" s="1006"/>
      <c r="N701" s="607"/>
      <c r="O701" s="606"/>
      <c r="P701" s="606" t="s">
        <v>265</v>
      </c>
      <c r="Q701" s="516"/>
      <c r="R701" s="606"/>
      <c r="S701" s="606"/>
    </row>
    <row r="702" spans="1:20" hidden="1" x14ac:dyDescent="0.2">
      <c r="A702" s="606"/>
      <c r="B702" s="516"/>
      <c r="C702" s="515"/>
      <c r="D702" s="606"/>
      <c r="E702" s="606"/>
      <c r="F702" s="606"/>
      <c r="G702" s="606"/>
      <c r="H702" s="1007" t="s">
        <v>1362</v>
      </c>
      <c r="I702" s="606"/>
      <c r="J702" s="606"/>
      <c r="K702" s="606"/>
      <c r="L702" s="606"/>
      <c r="M702" s="606"/>
      <c r="N702" s="606"/>
      <c r="O702" s="606"/>
      <c r="P702" s="606"/>
      <c r="Q702" s="606"/>
      <c r="R702" s="606"/>
      <c r="S702" s="606"/>
    </row>
    <row r="703" spans="1:20" hidden="1" x14ac:dyDescent="0.2">
      <c r="A703" s="606"/>
      <c r="B703" s="606"/>
      <c r="C703" s="607"/>
      <c r="D703" s="606"/>
      <c r="E703" s="606"/>
      <c r="F703" s="606"/>
      <c r="G703" s="606"/>
      <c r="H703" s="606"/>
      <c r="I703" s="606"/>
      <c r="J703" s="606"/>
      <c r="K703" s="606"/>
      <c r="L703" s="606"/>
      <c r="M703" s="606"/>
      <c r="N703" s="606"/>
      <c r="O703" s="606"/>
      <c r="P703" s="606"/>
      <c r="Q703" s="606"/>
      <c r="R703" s="606"/>
      <c r="S703" s="606"/>
    </row>
    <row r="704" spans="1:20" s="586" customFormat="1" x14ac:dyDescent="0.2">
      <c r="A704" s="125"/>
      <c r="B704" s="125"/>
      <c r="C704" s="63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585"/>
    </row>
    <row r="705" spans="1:20" s="586" customFormat="1" x14ac:dyDescent="0.2">
      <c r="A705" s="125"/>
      <c r="B705" s="125"/>
      <c r="C705" s="63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585"/>
    </row>
    <row r="706" spans="1:20" s="586" customFormat="1" x14ac:dyDescent="0.2">
      <c r="A706" s="125"/>
      <c r="B706" s="125"/>
      <c r="C706" s="63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585"/>
    </row>
    <row r="707" spans="1:20" s="586" customFormat="1" x14ac:dyDescent="0.2">
      <c r="A707" s="125"/>
      <c r="B707" s="125"/>
      <c r="C707" s="63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</row>
    <row r="708" spans="1:20" s="586" customFormat="1" ht="15.75" x14ac:dyDescent="0.25">
      <c r="A708" s="125"/>
      <c r="B708" s="125"/>
      <c r="C708" s="63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587"/>
    </row>
    <row r="709" spans="1:20" s="586" customFormat="1" x14ac:dyDescent="0.2">
      <c r="A709" s="125"/>
      <c r="B709" s="125"/>
      <c r="C709" s="63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</row>
    <row r="710" spans="1:20" s="586" customFormat="1" x14ac:dyDescent="0.2">
      <c r="A710" s="125"/>
      <c r="B710" s="125"/>
      <c r="C710" s="63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</row>
    <row r="711" spans="1:20" s="586" customFormat="1" x14ac:dyDescent="0.2">
      <c r="A711" s="125"/>
      <c r="B711" s="125"/>
      <c r="C711" s="63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</row>
    <row r="712" spans="1:20" s="586" customFormat="1" x14ac:dyDescent="0.2">
      <c r="A712" s="125"/>
      <c r="B712" s="125"/>
      <c r="C712" s="63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</row>
    <row r="713" spans="1:20" s="586" customFormat="1" x14ac:dyDescent="0.2">
      <c r="A713" s="125"/>
      <c r="B713" s="125"/>
      <c r="C713" s="63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</row>
    <row r="714" spans="1:20" s="586" customFormat="1" x14ac:dyDescent="0.2">
      <c r="A714" s="125"/>
      <c r="B714" s="125"/>
      <c r="C714" s="63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</row>
    <row r="715" spans="1:20" s="586" customFormat="1" x14ac:dyDescent="0.2">
      <c r="A715" s="125"/>
      <c r="B715" s="125"/>
      <c r="C715" s="63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</row>
    <row r="716" spans="1:20" s="586" customFormat="1" x14ac:dyDescent="0.2">
      <c r="A716" s="125"/>
      <c r="B716" s="125"/>
      <c r="C716" s="63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</row>
    <row r="717" spans="1:20" s="586" customFormat="1" x14ac:dyDescent="0.2">
      <c r="A717" s="125"/>
      <c r="B717" s="125"/>
      <c r="C717" s="63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</row>
    <row r="718" spans="1:20" s="586" customFormat="1" x14ac:dyDescent="0.2">
      <c r="A718" s="125"/>
      <c r="B718" s="125"/>
      <c r="C718" s="63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</row>
    <row r="719" spans="1:20" s="586" customFormat="1" x14ac:dyDescent="0.2">
      <c r="A719" s="125"/>
      <c r="B719" s="125"/>
      <c r="C719" s="63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</row>
    <row r="720" spans="1:20" s="586" customFormat="1" ht="15" customHeight="1" x14ac:dyDescent="0.2">
      <c r="A720" s="125"/>
      <c r="B720" s="125"/>
      <c r="C720" s="63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</row>
    <row r="721" spans="1:19" s="586" customFormat="1" ht="15" customHeight="1" x14ac:dyDescent="0.2">
      <c r="A721" s="125"/>
      <c r="B721" s="125"/>
      <c r="C721" s="63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</row>
    <row r="722" spans="1:19" s="586" customFormat="1" ht="15" customHeight="1" x14ac:dyDescent="0.2">
      <c r="A722" s="125"/>
      <c r="B722" s="125"/>
      <c r="C722" s="63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</row>
    <row r="723" spans="1:19" s="586" customFormat="1" ht="15" customHeight="1" x14ac:dyDescent="0.2">
      <c r="A723" s="125"/>
      <c r="B723" s="125"/>
      <c r="C723" s="63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</row>
    <row r="724" spans="1:19" s="586" customFormat="1" x14ac:dyDescent="0.2">
      <c r="A724" s="125"/>
      <c r="B724" s="125"/>
      <c r="C724" s="63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</row>
    <row r="725" spans="1:19" s="586" customFormat="1" x14ac:dyDescent="0.2">
      <c r="A725" s="125"/>
      <c r="B725" s="125"/>
      <c r="C725" s="63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</row>
    <row r="726" spans="1:19" s="586" customFormat="1" x14ac:dyDescent="0.2">
      <c r="A726" s="125"/>
      <c r="B726" s="125"/>
      <c r="C726" s="63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</row>
    <row r="727" spans="1:19" s="586" customFormat="1" x14ac:dyDescent="0.2">
      <c r="A727" s="125"/>
      <c r="B727" s="125"/>
      <c r="C727" s="63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</row>
    <row r="728" spans="1:19" s="586" customFormat="1" x14ac:dyDescent="0.2">
      <c r="A728" s="125"/>
      <c r="B728" s="125"/>
      <c r="C728" s="63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</row>
    <row r="729" spans="1:19" s="586" customFormat="1" x14ac:dyDescent="0.2">
      <c r="A729" s="125"/>
      <c r="B729" s="125"/>
      <c r="C729" s="63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</row>
    <row r="730" spans="1:19" s="586" customFormat="1" x14ac:dyDescent="0.2">
      <c r="A730" s="125"/>
      <c r="B730" s="125"/>
      <c r="C730" s="63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</row>
    <row r="731" spans="1:19" s="586" customFormat="1" x14ac:dyDescent="0.2">
      <c r="A731" s="125"/>
      <c r="B731" s="125"/>
      <c r="C731" s="63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</row>
    <row r="732" spans="1:19" s="586" customFormat="1" x14ac:dyDescent="0.2">
      <c r="A732" s="125"/>
      <c r="B732" s="125"/>
      <c r="C732" s="63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</row>
    <row r="733" spans="1:19" s="586" customFormat="1" x14ac:dyDescent="0.2">
      <c r="A733" s="125"/>
      <c r="B733" s="125"/>
      <c r="C733" s="63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</row>
    <row r="734" spans="1:19" s="586" customFormat="1" x14ac:dyDescent="0.2">
      <c r="A734" s="125"/>
      <c r="B734" s="125"/>
      <c r="C734" s="63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</row>
    <row r="735" spans="1:19" s="586" customFormat="1" x14ac:dyDescent="0.2">
      <c r="A735" s="125"/>
      <c r="B735" s="125"/>
      <c r="C735" s="63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</row>
    <row r="736" spans="1:19" s="586" customFormat="1" x14ac:dyDescent="0.2">
      <c r="A736" s="125"/>
      <c r="B736" s="125"/>
      <c r="C736" s="63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</row>
    <row r="742" spans="1:20" s="586" customFormat="1" x14ac:dyDescent="0.2">
      <c r="A742" s="125"/>
      <c r="B742" s="125"/>
      <c r="C742" s="63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</row>
    <row r="743" spans="1:20" s="586" customFormat="1" x14ac:dyDescent="0.2">
      <c r="A743" s="125"/>
      <c r="B743" s="125"/>
      <c r="C743" s="63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</row>
    <row r="744" spans="1:20" s="586" customFormat="1" x14ac:dyDescent="0.2">
      <c r="A744" s="125"/>
      <c r="B744" s="125"/>
      <c r="C744" s="63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</row>
    <row r="745" spans="1:20" s="586" customFormat="1" x14ac:dyDescent="0.2">
      <c r="A745" s="125"/>
      <c r="B745" s="125"/>
      <c r="C745" s="63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585"/>
    </row>
    <row r="746" spans="1:20" s="586" customFormat="1" x14ac:dyDescent="0.2">
      <c r="A746" s="125"/>
      <c r="B746" s="125"/>
      <c r="C746" s="63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585"/>
    </row>
    <row r="747" spans="1:20" s="586" customFormat="1" x14ac:dyDescent="0.2">
      <c r="A747" s="125"/>
      <c r="B747" s="125"/>
      <c r="C747" s="63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585"/>
    </row>
    <row r="748" spans="1:20" s="586" customFormat="1" x14ac:dyDescent="0.2">
      <c r="A748" s="125"/>
      <c r="B748" s="125"/>
      <c r="C748" s="63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</row>
    <row r="749" spans="1:20" s="586" customFormat="1" ht="15.75" x14ac:dyDescent="0.25">
      <c r="A749" s="125"/>
      <c r="B749" s="125"/>
      <c r="C749" s="63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587"/>
    </row>
    <row r="750" spans="1:20" s="586" customFormat="1" x14ac:dyDescent="0.2">
      <c r="A750" s="125"/>
      <c r="B750" s="125"/>
      <c r="C750" s="63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</row>
    <row r="751" spans="1:20" s="586" customFormat="1" x14ac:dyDescent="0.2">
      <c r="A751" s="125"/>
      <c r="B751" s="125"/>
      <c r="C751" s="63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</row>
    <row r="752" spans="1:20" s="586" customFormat="1" x14ac:dyDescent="0.2">
      <c r="A752" s="125"/>
      <c r="B752" s="125"/>
      <c r="C752" s="63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</row>
    <row r="753" spans="1:19" s="586" customFormat="1" x14ac:dyDescent="0.2">
      <c r="A753" s="125"/>
      <c r="B753" s="125"/>
      <c r="C753" s="63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</row>
    <row r="754" spans="1:19" s="586" customFormat="1" x14ac:dyDescent="0.2">
      <c r="A754" s="125"/>
      <c r="B754" s="125"/>
      <c r="C754" s="63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</row>
    <row r="755" spans="1:19" s="586" customFormat="1" x14ac:dyDescent="0.2">
      <c r="A755" s="125"/>
      <c r="B755" s="125"/>
      <c r="C755" s="63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</row>
    <row r="756" spans="1:19" s="586" customFormat="1" x14ac:dyDescent="0.2">
      <c r="A756" s="125"/>
      <c r="B756" s="125"/>
      <c r="C756" s="63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</row>
    <row r="757" spans="1:19" s="586" customFormat="1" x14ac:dyDescent="0.2">
      <c r="A757" s="125"/>
      <c r="B757" s="125"/>
      <c r="C757" s="63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</row>
    <row r="758" spans="1:19" s="586" customFormat="1" x14ac:dyDescent="0.2">
      <c r="A758" s="125"/>
      <c r="B758" s="125"/>
      <c r="C758" s="63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</row>
    <row r="759" spans="1:19" s="586" customFormat="1" x14ac:dyDescent="0.2">
      <c r="A759" s="125"/>
      <c r="B759" s="125"/>
      <c r="C759" s="63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</row>
    <row r="760" spans="1:19" s="586" customFormat="1" x14ac:dyDescent="0.2">
      <c r="A760" s="125"/>
      <c r="B760" s="125"/>
      <c r="C760" s="63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</row>
    <row r="761" spans="1:19" s="586" customFormat="1" ht="15" customHeight="1" x14ac:dyDescent="0.2">
      <c r="A761" s="125"/>
      <c r="B761" s="125"/>
      <c r="C761" s="63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</row>
    <row r="762" spans="1:19" s="586" customFormat="1" ht="15" customHeight="1" x14ac:dyDescent="0.2">
      <c r="A762" s="125"/>
      <c r="B762" s="125"/>
      <c r="C762" s="63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</row>
    <row r="763" spans="1:19" s="586" customFormat="1" ht="15" customHeight="1" x14ac:dyDescent="0.2">
      <c r="A763" s="125"/>
      <c r="B763" s="125"/>
      <c r="C763" s="63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</row>
    <row r="764" spans="1:19" s="586" customFormat="1" ht="15" customHeight="1" x14ac:dyDescent="0.2">
      <c r="A764" s="125"/>
      <c r="B764" s="125"/>
      <c r="C764" s="63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</row>
    <row r="765" spans="1:19" s="586" customFormat="1" x14ac:dyDescent="0.2">
      <c r="A765" s="125"/>
      <c r="B765" s="125"/>
      <c r="C765" s="63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</row>
    <row r="766" spans="1:19" s="586" customFormat="1" x14ac:dyDescent="0.2">
      <c r="A766" s="125"/>
      <c r="B766" s="125"/>
      <c r="C766" s="63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</row>
    <row r="767" spans="1:19" s="586" customFormat="1" x14ac:dyDescent="0.2">
      <c r="A767" s="125"/>
      <c r="B767" s="125"/>
      <c r="C767" s="63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</row>
    <row r="768" spans="1:19" s="586" customFormat="1" x14ac:dyDescent="0.2">
      <c r="A768" s="125"/>
      <c r="B768" s="125"/>
      <c r="C768" s="63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</row>
    <row r="769" spans="1:19" s="586" customFormat="1" x14ac:dyDescent="0.2">
      <c r="A769" s="125"/>
      <c r="B769" s="125"/>
      <c r="C769" s="63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</row>
    <row r="770" spans="1:19" s="586" customFormat="1" x14ac:dyDescent="0.2">
      <c r="A770" s="125"/>
      <c r="B770" s="125"/>
      <c r="C770" s="63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</row>
    <row r="771" spans="1:19" s="586" customFormat="1" x14ac:dyDescent="0.2">
      <c r="A771" s="125"/>
      <c r="B771" s="125"/>
      <c r="C771" s="63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</row>
    <row r="772" spans="1:19" s="586" customFormat="1" x14ac:dyDescent="0.2">
      <c r="A772" s="125"/>
      <c r="B772" s="125"/>
      <c r="C772" s="63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</row>
    <row r="773" spans="1:19" s="586" customFormat="1" x14ac:dyDescent="0.2">
      <c r="A773" s="125"/>
      <c r="B773" s="125"/>
      <c r="C773" s="63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</row>
    <row r="774" spans="1:19" s="586" customFormat="1" x14ac:dyDescent="0.2">
      <c r="A774" s="125"/>
      <c r="B774" s="125"/>
      <c r="C774" s="63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</row>
    <row r="775" spans="1:19" s="586" customFormat="1" x14ac:dyDescent="0.2">
      <c r="A775" s="125"/>
      <c r="B775" s="125"/>
      <c r="C775" s="63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</row>
    <row r="776" spans="1:19" s="586" customFormat="1" x14ac:dyDescent="0.2">
      <c r="A776" s="125"/>
      <c r="B776" s="125"/>
      <c r="C776" s="63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</row>
    <row r="777" spans="1:19" s="586" customFormat="1" x14ac:dyDescent="0.2">
      <c r="A777" s="125"/>
      <c r="B777" s="125"/>
      <c r="C777" s="63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</row>
    <row r="782" spans="1:19" s="586" customFormat="1" x14ac:dyDescent="0.2">
      <c r="A782" s="125"/>
      <c r="B782" s="125"/>
      <c r="C782" s="63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</row>
    <row r="783" spans="1:19" s="586" customFormat="1" x14ac:dyDescent="0.2">
      <c r="A783" s="125"/>
      <c r="B783" s="125"/>
      <c r="C783" s="63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</row>
  </sheetData>
  <sortState ref="G396:I418">
    <sortCondition ref="H396:H418"/>
  </sortState>
  <mergeCells count="55">
    <mergeCell ref="D383:H383"/>
    <mergeCell ref="D377:H377"/>
    <mergeCell ref="D378:H378"/>
    <mergeCell ref="D379:H379"/>
    <mergeCell ref="D380:H380"/>
    <mergeCell ref="D381:H381"/>
    <mergeCell ref="D382:H382"/>
    <mergeCell ref="D376:H376"/>
    <mergeCell ref="D365:H365"/>
    <mergeCell ref="D366:H366"/>
    <mergeCell ref="D367:H367"/>
    <mergeCell ref="D368:H368"/>
    <mergeCell ref="D369:H369"/>
    <mergeCell ref="D370:H370"/>
    <mergeCell ref="D371:H371"/>
    <mergeCell ref="D372:H372"/>
    <mergeCell ref="D373:H373"/>
    <mergeCell ref="D374:H374"/>
    <mergeCell ref="D375:H375"/>
    <mergeCell ref="D364:H364"/>
    <mergeCell ref="D188:H188"/>
    <mergeCell ref="D189:H189"/>
    <mergeCell ref="D190:H190"/>
    <mergeCell ref="D191:H191"/>
    <mergeCell ref="D192:H192"/>
    <mergeCell ref="D193:H193"/>
    <mergeCell ref="D194:H194"/>
    <mergeCell ref="D195:H195"/>
    <mergeCell ref="D196:H196"/>
    <mergeCell ref="D197:H197"/>
    <mergeCell ref="D198:H198"/>
    <mergeCell ref="D187:H187"/>
    <mergeCell ref="D176:H176"/>
    <mergeCell ref="D177:H177"/>
    <mergeCell ref="D178:H178"/>
    <mergeCell ref="D179:H179"/>
    <mergeCell ref="D180:H180"/>
    <mergeCell ref="D181:H181"/>
    <mergeCell ref="D182:H182"/>
    <mergeCell ref="D183:H183"/>
    <mergeCell ref="D184:H184"/>
    <mergeCell ref="D185:H185"/>
    <mergeCell ref="D186:H186"/>
    <mergeCell ref="D175:H175"/>
    <mergeCell ref="D163:H163"/>
    <mergeCell ref="D165:H165"/>
    <mergeCell ref="D166:H166"/>
    <mergeCell ref="D167:H167"/>
    <mergeCell ref="D168:H168"/>
    <mergeCell ref="D169:H169"/>
    <mergeCell ref="D170:H170"/>
    <mergeCell ref="D171:H171"/>
    <mergeCell ref="D172:H172"/>
    <mergeCell ref="D173:H173"/>
    <mergeCell ref="D174:H174"/>
  </mergeCells>
  <conditionalFormatting sqref="I690:I697 N112 N314 I650:I651 N609:N611 N72:N73 S71:S72 S155 I534">
    <cfRule type="cellIs" dxfId="380" priority="188" stopIfTrue="1" operator="equal">
      <formula>"P"</formula>
    </cfRule>
  </conditionalFormatting>
  <conditionalFormatting sqref="D150">
    <cfRule type="cellIs" dxfId="379" priority="187" stopIfTrue="1" operator="equal">
      <formula>"P"</formula>
    </cfRule>
  </conditionalFormatting>
  <conditionalFormatting sqref="N33">
    <cfRule type="cellIs" dxfId="378" priority="169" stopIfTrue="1" operator="equal">
      <formula>"P"</formula>
    </cfRule>
  </conditionalFormatting>
  <conditionalFormatting sqref="S74:S75 N275:N276 S275:S276">
    <cfRule type="cellIs" dxfId="377" priority="186" stopIfTrue="1" operator="equal">
      <formula>"P"</formula>
    </cfRule>
  </conditionalFormatting>
  <conditionalFormatting sqref="S357 N357 N152:N153">
    <cfRule type="cellIs" dxfId="376" priority="185" stopIfTrue="1" operator="equal">
      <formula>"P"</formula>
    </cfRule>
  </conditionalFormatting>
  <conditionalFormatting sqref="D147">
    <cfRule type="cellIs" dxfId="375" priority="184" stopIfTrue="1" operator="equal">
      <formula>"P"</formula>
    </cfRule>
  </conditionalFormatting>
  <conditionalFormatting sqref="D148:D149">
    <cfRule type="cellIs" dxfId="374" priority="183" stopIfTrue="1" operator="equal">
      <formula>"P"</formula>
    </cfRule>
  </conditionalFormatting>
  <conditionalFormatting sqref="N151">
    <cfRule type="cellIs" dxfId="373" priority="182" stopIfTrue="1" operator="equal">
      <formula>"P"</formula>
    </cfRule>
  </conditionalFormatting>
  <conditionalFormatting sqref="S527:S529">
    <cfRule type="cellIs" dxfId="372" priority="175" stopIfTrue="1" operator="equal">
      <formula>"P"</formula>
    </cfRule>
  </conditionalFormatting>
  <conditionalFormatting sqref="D613">
    <cfRule type="cellIs" dxfId="371" priority="158" stopIfTrue="1" operator="equal">
      <formula>"P"</formula>
    </cfRule>
  </conditionalFormatting>
  <conditionalFormatting sqref="I612">
    <cfRule type="cellIs" dxfId="370" priority="172" stopIfTrue="1" operator="equal">
      <formula>"P"</formula>
    </cfRule>
  </conditionalFormatting>
  <conditionalFormatting sqref="N351:N353">
    <cfRule type="cellIs" dxfId="369" priority="180" stopIfTrue="1" operator="equal">
      <formula>"P"</formula>
    </cfRule>
  </conditionalFormatting>
  <conditionalFormatting sqref="D234">
    <cfRule type="cellIs" dxfId="368" priority="168" stopIfTrue="1" operator="equal">
      <formula>"P"</formula>
    </cfRule>
  </conditionalFormatting>
  <conditionalFormatting sqref="S151">
    <cfRule type="cellIs" dxfId="367" priority="181" stopIfTrue="1" operator="equal">
      <formula>"P"</formula>
    </cfRule>
  </conditionalFormatting>
  <conditionalFormatting sqref="N411">
    <cfRule type="cellIs" dxfId="366" priority="145" stopIfTrue="1" operator="equal">
      <formula>"P"</formula>
    </cfRule>
  </conditionalFormatting>
  <conditionalFormatting sqref="D615:D616">
    <cfRule type="cellIs" dxfId="365" priority="159" stopIfTrue="1" operator="equal">
      <formula>"P"</formula>
    </cfRule>
  </conditionalFormatting>
  <conditionalFormatting sqref="I33">
    <cfRule type="cellIs" dxfId="364" priority="170" stopIfTrue="1" operator="equal">
      <formula>"P"</formula>
    </cfRule>
  </conditionalFormatting>
  <conditionalFormatting sqref="S351:S353">
    <cfRule type="cellIs" dxfId="363" priority="179" stopIfTrue="1" operator="equal">
      <formula>"P"</formula>
    </cfRule>
  </conditionalFormatting>
  <conditionalFormatting sqref="D538:D539">
    <cfRule type="cellIs" dxfId="362" priority="162" stopIfTrue="1" operator="equal">
      <formula>"P"</formula>
    </cfRule>
  </conditionalFormatting>
  <conditionalFormatting sqref="S48:S70">
    <cfRule type="cellIs" dxfId="361" priority="178" stopIfTrue="1" operator="equal">
      <formula>"P"</formula>
    </cfRule>
  </conditionalFormatting>
  <conditionalFormatting sqref="N234">
    <cfRule type="cellIs" dxfId="360" priority="166" stopIfTrue="1" operator="equal">
      <formula>"P"</formula>
    </cfRule>
  </conditionalFormatting>
  <conditionalFormatting sqref="S249:S272">
    <cfRule type="cellIs" dxfId="359" priority="177" stopIfTrue="1" operator="equal">
      <formula>"P"</formula>
    </cfRule>
  </conditionalFormatting>
  <conditionalFormatting sqref="S249:S272">
    <cfRule type="cellIs" dxfId="358" priority="176" stopIfTrue="1" operator="equal">
      <formula>"P"</formula>
    </cfRule>
  </conditionalFormatting>
  <conditionalFormatting sqref="I234">
    <cfRule type="cellIs" dxfId="357" priority="167" stopIfTrue="1" operator="equal">
      <formula>"P"</formula>
    </cfRule>
  </conditionalFormatting>
  <conditionalFormatting sqref="D647:D649">
    <cfRule type="cellIs" dxfId="356" priority="152" stopIfTrue="1" operator="equal">
      <formula>"P"</formula>
    </cfRule>
  </conditionalFormatting>
  <conditionalFormatting sqref="D650:D652">
    <cfRule type="cellIs" dxfId="355" priority="174" stopIfTrue="1" operator="equal">
      <formula>"P"</formula>
    </cfRule>
  </conditionalFormatting>
  <conditionalFormatting sqref="N415:N417">
    <cfRule type="cellIs" dxfId="354" priority="149" stopIfTrue="1" operator="equal">
      <formula>"P"</formula>
    </cfRule>
  </conditionalFormatting>
  <conditionalFormatting sqref="N395:N410 N412:N414">
    <cfRule type="cellIs" dxfId="353" priority="148" stopIfTrue="1" operator="equal">
      <formula>"P"</formula>
    </cfRule>
  </conditionalFormatting>
  <conditionalFormatting sqref="I613">
    <cfRule type="cellIs" dxfId="352" priority="173" stopIfTrue="1" operator="equal">
      <formula>"P"</formula>
    </cfRule>
  </conditionalFormatting>
  <conditionalFormatting sqref="I419">
    <cfRule type="cellIs" dxfId="351" priority="146" stopIfTrue="1" operator="equal">
      <formula>"P"</formula>
    </cfRule>
  </conditionalFormatting>
  <conditionalFormatting sqref="D33">
    <cfRule type="cellIs" dxfId="350" priority="171" stopIfTrue="1" operator="equal">
      <formula>"P"</formula>
    </cfRule>
  </conditionalFormatting>
  <conditionalFormatting sqref="N454:N456">
    <cfRule type="cellIs" dxfId="349" priority="165" stopIfTrue="1" operator="equal">
      <formula>"P"</formula>
    </cfRule>
  </conditionalFormatting>
  <conditionalFormatting sqref="N434:N449 N451:N453">
    <cfRule type="cellIs" dxfId="348" priority="164" stopIfTrue="1" operator="equal">
      <formula>"P"</formula>
    </cfRule>
  </conditionalFormatting>
  <conditionalFormatting sqref="N450">
    <cfRule type="cellIs" dxfId="347" priority="163" stopIfTrue="1" operator="equal">
      <formula>"P"</formula>
    </cfRule>
  </conditionalFormatting>
  <conditionalFormatting sqref="D536">
    <cfRule type="cellIs" dxfId="346" priority="161" stopIfTrue="1" operator="equal">
      <formula>"P"</formula>
    </cfRule>
  </conditionalFormatting>
  <conditionalFormatting sqref="D614">
    <cfRule type="cellIs" dxfId="345" priority="160" stopIfTrue="1" operator="equal">
      <formula>"P"</formula>
    </cfRule>
  </conditionalFormatting>
  <conditionalFormatting sqref="D691">
    <cfRule type="cellIs" dxfId="344" priority="155" stopIfTrue="1" operator="equal">
      <formula>"P"</formula>
    </cfRule>
  </conditionalFormatting>
  <conditionalFormatting sqref="D692 D695">
    <cfRule type="cellIs" dxfId="343" priority="157" stopIfTrue="1" operator="equal">
      <formula>"P"</formula>
    </cfRule>
  </conditionalFormatting>
  <conditionalFormatting sqref="D696">
    <cfRule type="cellIs" dxfId="342" priority="156" stopIfTrue="1" operator="equal">
      <formula>"P"</formula>
    </cfRule>
  </conditionalFormatting>
  <conditionalFormatting sqref="D693">
    <cfRule type="cellIs" dxfId="341" priority="154" stopIfTrue="1" operator="equal">
      <formula>"P"</formula>
    </cfRule>
  </conditionalFormatting>
  <conditionalFormatting sqref="D694">
    <cfRule type="cellIs" dxfId="340" priority="153" stopIfTrue="1" operator="equal">
      <formula>"P"</formula>
    </cfRule>
  </conditionalFormatting>
  <conditionalFormatting sqref="S152:S153">
    <cfRule type="cellIs" dxfId="339" priority="151" stopIfTrue="1" operator="equal">
      <formula>"P"</formula>
    </cfRule>
  </conditionalFormatting>
  <conditionalFormatting sqref="I351">
    <cfRule type="cellIs" dxfId="338" priority="150" stopIfTrue="1" operator="equal">
      <formula>"P"</formula>
    </cfRule>
  </conditionalFormatting>
  <conditionalFormatting sqref="D419">
    <cfRule type="cellIs" dxfId="337" priority="147" stopIfTrue="1" operator="equal">
      <formula>"P"</formula>
    </cfRule>
  </conditionalFormatting>
  <conditionalFormatting sqref="N227">
    <cfRule type="cellIs" dxfId="336" priority="126" stopIfTrue="1" operator="equal">
      <formula>"P"</formula>
    </cfRule>
  </conditionalFormatting>
  <conditionalFormatting sqref="I570:I574">
    <cfRule type="cellIs" dxfId="335" priority="144" stopIfTrue="1" operator="equal">
      <formula>"P"</formula>
    </cfRule>
  </conditionalFormatting>
  <conditionalFormatting sqref="N567:N574">
    <cfRule type="cellIs" dxfId="334" priority="143" stopIfTrue="1" operator="equal">
      <formula>"P"</formula>
    </cfRule>
  </conditionalFormatting>
  <conditionalFormatting sqref="S570:S574">
    <cfRule type="cellIs" dxfId="333" priority="142" stopIfTrue="1" operator="equal">
      <formula>"P"</formula>
    </cfRule>
  </conditionalFormatting>
  <conditionalFormatting sqref="N612">
    <cfRule type="cellIs" dxfId="332" priority="141" stopIfTrue="1" operator="equal">
      <formula>"P"</formula>
    </cfRule>
  </conditionalFormatting>
  <conditionalFormatting sqref="I652">
    <cfRule type="cellIs" dxfId="331" priority="140" stopIfTrue="1" operator="equal">
      <formula>"P"</formula>
    </cfRule>
  </conditionalFormatting>
  <conditionalFormatting sqref="N652">
    <cfRule type="cellIs" dxfId="330" priority="139" stopIfTrue="1" operator="equal">
      <formula>"P"</formula>
    </cfRule>
  </conditionalFormatting>
  <conditionalFormatting sqref="S652">
    <cfRule type="cellIs" dxfId="329" priority="138" stopIfTrue="1" operator="equal">
      <formula>"P"</formula>
    </cfRule>
  </conditionalFormatting>
  <conditionalFormatting sqref="D9:D32">
    <cfRule type="cellIs" dxfId="328" priority="137" stopIfTrue="1" operator="equal">
      <formula>"P"</formula>
    </cfRule>
  </conditionalFormatting>
  <conditionalFormatting sqref="D30">
    <cfRule type="cellIs" dxfId="327" priority="136" stopIfTrue="1" operator="equal">
      <formula>"P"</formula>
    </cfRule>
  </conditionalFormatting>
  <conditionalFormatting sqref="I9:I32">
    <cfRule type="cellIs" dxfId="326" priority="135" stopIfTrue="1" operator="equal">
      <formula>"P"</formula>
    </cfRule>
  </conditionalFormatting>
  <conditionalFormatting sqref="N9:N32">
    <cfRule type="cellIs" dxfId="325" priority="134" stopIfTrue="1" operator="equal">
      <formula>"P"</formula>
    </cfRule>
  </conditionalFormatting>
  <conditionalFormatting sqref="N23">
    <cfRule type="cellIs" dxfId="324" priority="133" stopIfTrue="1" operator="equal">
      <formula>"P"</formula>
    </cfRule>
  </conditionalFormatting>
  <conditionalFormatting sqref="D210:D233">
    <cfRule type="cellIs" dxfId="323" priority="132" stopIfTrue="1" operator="equal">
      <formula>"P"</formula>
    </cfRule>
  </conditionalFormatting>
  <conditionalFormatting sqref="D212">
    <cfRule type="cellIs" dxfId="322" priority="131" stopIfTrue="1" operator="equal">
      <formula>"P"</formula>
    </cfRule>
  </conditionalFormatting>
  <conditionalFormatting sqref="D224">
    <cfRule type="cellIs" dxfId="321" priority="130" stopIfTrue="1" operator="equal">
      <formula>"P"</formula>
    </cfRule>
  </conditionalFormatting>
  <conditionalFormatting sqref="I210:I233">
    <cfRule type="cellIs" dxfId="320" priority="129" stopIfTrue="1" operator="equal">
      <formula>"P"</formula>
    </cfRule>
  </conditionalFormatting>
  <conditionalFormatting sqref="N210:N216 N218:N226 N228:N233">
    <cfRule type="cellIs" dxfId="319" priority="128" stopIfTrue="1" operator="equal">
      <formula>"P"</formula>
    </cfRule>
  </conditionalFormatting>
  <conditionalFormatting sqref="N217">
    <cfRule type="cellIs" dxfId="318" priority="127" stopIfTrue="1" operator="equal">
      <formula>"P"</formula>
    </cfRule>
  </conditionalFormatting>
  <conditionalFormatting sqref="I328:I349">
    <cfRule type="cellIs" dxfId="317" priority="90" stopIfTrue="1" operator="equal">
      <formula>"P"</formula>
    </cfRule>
  </conditionalFormatting>
  <conditionalFormatting sqref="D395:D407 D409:D417">
    <cfRule type="cellIs" dxfId="316" priority="125" stopIfTrue="1" operator="equal">
      <formula>"P"</formula>
    </cfRule>
  </conditionalFormatting>
  <conditionalFormatting sqref="D408">
    <cfRule type="cellIs" dxfId="315" priority="124" stopIfTrue="1" operator="equal">
      <formula>"P"</formula>
    </cfRule>
  </conditionalFormatting>
  <conditionalFormatting sqref="I395:I410 I412:I417">
    <cfRule type="cellIs" dxfId="314" priority="123" stopIfTrue="1" operator="equal">
      <formula>"P"</formula>
    </cfRule>
  </conditionalFormatting>
  <conditionalFormatting sqref="I411">
    <cfRule type="cellIs" dxfId="313" priority="122" stopIfTrue="1" operator="equal">
      <formula>"P"</formula>
    </cfRule>
  </conditionalFormatting>
  <conditionalFormatting sqref="D512:D532 D534:D535">
    <cfRule type="cellIs" dxfId="312" priority="121" stopIfTrue="1" operator="equal">
      <formula>"P"</formula>
    </cfRule>
  </conditionalFormatting>
  <conditionalFormatting sqref="D690">
    <cfRule type="cellIs" dxfId="311" priority="120" stopIfTrue="1" operator="equal">
      <formula>"P"</formula>
    </cfRule>
  </conditionalFormatting>
  <conditionalFormatting sqref="D667:D689">
    <cfRule type="cellIs" dxfId="310" priority="119" stopIfTrue="1" operator="equal">
      <formula>"P"</formula>
    </cfRule>
  </conditionalFormatting>
  <conditionalFormatting sqref="I143:I149 N149:N150 S147:S150">
    <cfRule type="cellIs" dxfId="309" priority="108" stopIfTrue="1" operator="equal">
      <formula>"P"</formula>
    </cfRule>
  </conditionalFormatting>
  <conditionalFormatting sqref="N613">
    <cfRule type="cellIs" dxfId="308" priority="118" stopIfTrue="1" operator="equal">
      <formula>"P"</formula>
    </cfRule>
  </conditionalFormatting>
  <conditionalFormatting sqref="N22">
    <cfRule type="cellIs" dxfId="307" priority="114" stopIfTrue="1" operator="equal">
      <formula>"P"</formula>
    </cfRule>
  </conditionalFormatting>
  <conditionalFormatting sqref="D689">
    <cfRule type="cellIs" dxfId="306" priority="113" stopIfTrue="1" operator="equal">
      <formula>"P"</formula>
    </cfRule>
  </conditionalFormatting>
  <conditionalFormatting sqref="D533">
    <cfRule type="cellIs" dxfId="305" priority="112" stopIfTrue="1" operator="equal">
      <formula>"P"</formula>
    </cfRule>
  </conditionalFormatting>
  <conditionalFormatting sqref="I107">
    <cfRule type="cellIs" dxfId="304" priority="100" stopIfTrue="1" operator="equal">
      <formula>"P"</formula>
    </cfRule>
  </conditionalFormatting>
  <conditionalFormatting sqref="N310">
    <cfRule type="cellIs" dxfId="303" priority="72" stopIfTrue="1" operator="equal">
      <formula>"P"</formula>
    </cfRule>
  </conditionalFormatting>
  <conditionalFormatting sqref="N309">
    <cfRule type="cellIs" dxfId="302" priority="71" stopIfTrue="1" operator="equal">
      <formula>"P"</formula>
    </cfRule>
  </conditionalFormatting>
  <conditionalFormatting sqref="N309">
    <cfRule type="cellIs" dxfId="301" priority="70" stopIfTrue="1" operator="equal">
      <formula>"P"</formula>
    </cfRule>
  </conditionalFormatting>
  <conditionalFormatting sqref="D223">
    <cfRule type="cellIs" dxfId="300" priority="117" stopIfTrue="1" operator="equal">
      <formula>"P"</formula>
    </cfRule>
  </conditionalFormatting>
  <conditionalFormatting sqref="D211">
    <cfRule type="cellIs" dxfId="299" priority="116" stopIfTrue="1" operator="equal">
      <formula>"P"</formula>
    </cfRule>
  </conditionalFormatting>
  <conditionalFormatting sqref="D222">
    <cfRule type="cellIs" dxfId="298" priority="115" stopIfTrue="1" operator="equal">
      <formula>"P"</formula>
    </cfRule>
  </conditionalFormatting>
  <conditionalFormatting sqref="S126:S146">
    <cfRule type="cellIs" dxfId="297" priority="105" stopIfTrue="1" operator="equal">
      <formula>"P"</formula>
    </cfRule>
  </conditionalFormatting>
  <conditionalFormatting sqref="I87:I107">
    <cfRule type="cellIs" dxfId="296" priority="102" stopIfTrue="1" operator="equal">
      <formula>"P"</formula>
    </cfRule>
  </conditionalFormatting>
  <conditionalFormatting sqref="N527:N532">
    <cfRule type="cellIs" dxfId="295" priority="53" stopIfTrue="1" operator="equal">
      <formula>"P"</formula>
    </cfRule>
  </conditionalFormatting>
  <conditionalFormatting sqref="I108">
    <cfRule type="cellIs" dxfId="294" priority="99" stopIfTrue="1" operator="equal">
      <formula>"P"</formula>
    </cfRule>
  </conditionalFormatting>
  <conditionalFormatting sqref="D29">
    <cfRule type="cellIs" dxfId="293" priority="111" stopIfTrue="1" operator="equal">
      <formula>"P"</formula>
    </cfRule>
  </conditionalFormatting>
  <conditionalFormatting sqref="D145:D146">
    <cfRule type="cellIs" dxfId="292" priority="110" stopIfTrue="1" operator="equal">
      <formula>"P"</formula>
    </cfRule>
  </conditionalFormatting>
  <conditionalFormatting sqref="D126:D144">
    <cfRule type="cellIs" dxfId="291" priority="109" stopIfTrue="1" operator="equal">
      <formula>"P"</formula>
    </cfRule>
  </conditionalFormatting>
  <conditionalFormatting sqref="D262">
    <cfRule type="cellIs" dxfId="290" priority="61" stopIfTrue="1" operator="equal">
      <formula>"P"</formula>
    </cfRule>
  </conditionalFormatting>
  <conditionalFormatting sqref="I126:I142">
    <cfRule type="cellIs" dxfId="289" priority="107" stopIfTrue="1" operator="equal">
      <formula>"P"</formula>
    </cfRule>
  </conditionalFormatting>
  <conditionalFormatting sqref="N126:N148">
    <cfRule type="cellIs" dxfId="288" priority="106" stopIfTrue="1" operator="equal">
      <formula>"P"</formula>
    </cfRule>
  </conditionalFormatting>
  <conditionalFormatting sqref="S551:S569">
    <cfRule type="cellIs" dxfId="287" priority="58" stopIfTrue="1" operator="equal">
      <formula>"P"</formula>
    </cfRule>
  </conditionalFormatting>
  <conditionalFormatting sqref="N512:N527">
    <cfRule type="cellIs" dxfId="286" priority="52" stopIfTrue="1" operator="equal">
      <formula>"P"</formula>
    </cfRule>
  </conditionalFormatting>
  <conditionalFormatting sqref="N308">
    <cfRule type="cellIs" dxfId="285" priority="69" stopIfTrue="1" operator="equal">
      <formula>"P"</formula>
    </cfRule>
  </conditionalFormatting>
  <conditionalFormatting sqref="I689">
    <cfRule type="cellIs" dxfId="284" priority="22" stopIfTrue="1" operator="equal">
      <formula>"P"</formula>
    </cfRule>
  </conditionalFormatting>
  <conditionalFormatting sqref="D108:D110 N111 I109:I110">
    <cfRule type="cellIs" dxfId="283" priority="104" stopIfTrue="1" operator="equal">
      <formula>"P"</formula>
    </cfRule>
  </conditionalFormatting>
  <conditionalFormatting sqref="D551:D568">
    <cfRule type="cellIs" dxfId="282" priority="55" stopIfTrue="1" operator="equal">
      <formula>"P"</formula>
    </cfRule>
  </conditionalFormatting>
  <conditionalFormatting sqref="D87:D107">
    <cfRule type="cellIs" dxfId="281" priority="103" stopIfTrue="1" operator="equal">
      <formula>"P"</formula>
    </cfRule>
  </conditionalFormatting>
  <conditionalFormatting sqref="N87:N110">
    <cfRule type="cellIs" dxfId="280" priority="101" stopIfTrue="1" operator="equal">
      <formula>"P"</formula>
    </cfRule>
  </conditionalFormatting>
  <conditionalFormatting sqref="D48:D71">
    <cfRule type="cellIs" dxfId="279" priority="98" stopIfTrue="1" operator="equal">
      <formula>"P"</formula>
    </cfRule>
  </conditionalFormatting>
  <conditionalFormatting sqref="D69">
    <cfRule type="cellIs" dxfId="278" priority="97" stopIfTrue="1" operator="equal">
      <formula>"P"</formula>
    </cfRule>
  </conditionalFormatting>
  <conditionalFormatting sqref="I48:I71">
    <cfRule type="cellIs" dxfId="277" priority="96" stopIfTrue="1" operator="equal">
      <formula>"P"</formula>
    </cfRule>
  </conditionalFormatting>
  <conditionalFormatting sqref="N48:N71">
    <cfRule type="cellIs" dxfId="276" priority="95" stopIfTrue="1" operator="equal">
      <formula>"P"</formula>
    </cfRule>
  </conditionalFormatting>
  <conditionalFormatting sqref="N62">
    <cfRule type="cellIs" dxfId="275" priority="94" stopIfTrue="1" operator="equal">
      <formula>"P"</formula>
    </cfRule>
  </conditionalFormatting>
  <conditionalFormatting sqref="N61">
    <cfRule type="cellIs" dxfId="274" priority="93" stopIfTrue="1" operator="equal">
      <formula>"P"</formula>
    </cfRule>
  </conditionalFormatting>
  <conditionalFormatting sqref="D68">
    <cfRule type="cellIs" dxfId="273" priority="92" stopIfTrue="1" operator="equal">
      <formula>"P"</formula>
    </cfRule>
  </conditionalFormatting>
  <conditionalFormatting sqref="I350 D348:D349">
    <cfRule type="cellIs" dxfId="272" priority="91" stopIfTrue="1" operator="equal">
      <formula>"P"</formula>
    </cfRule>
  </conditionalFormatting>
  <conditionalFormatting sqref="D328:D347">
    <cfRule type="cellIs" dxfId="271" priority="89" stopIfTrue="1" operator="equal">
      <formula>"P"</formula>
    </cfRule>
  </conditionalFormatting>
  <conditionalFormatting sqref="N328:N348">
    <cfRule type="cellIs" dxfId="270" priority="88" stopIfTrue="1" operator="equal">
      <formula>"P"</formula>
    </cfRule>
  </conditionalFormatting>
  <conditionalFormatting sqref="S328:S350">
    <cfRule type="cellIs" dxfId="269" priority="87" stopIfTrue="1" operator="equal">
      <formula>"P"</formula>
    </cfRule>
  </conditionalFormatting>
  <conditionalFormatting sqref="N349">
    <cfRule type="cellIs" dxfId="268" priority="86" stopIfTrue="1" operator="equal">
      <formula>"P"</formula>
    </cfRule>
  </conditionalFormatting>
  <conditionalFormatting sqref="N350">
    <cfRule type="cellIs" dxfId="267" priority="85" stopIfTrue="1" operator="equal">
      <formula>"P"</formula>
    </cfRule>
  </conditionalFormatting>
  <conditionalFormatting sqref="N348">
    <cfRule type="cellIs" dxfId="266" priority="84" stopIfTrue="1" operator="equal">
      <formula>"P"</formula>
    </cfRule>
  </conditionalFormatting>
  <conditionalFormatting sqref="N349">
    <cfRule type="cellIs" dxfId="265" priority="83" stopIfTrue="1" operator="equal">
      <formula>"P"</formula>
    </cfRule>
  </conditionalFormatting>
  <conditionalFormatting sqref="I310:I312 D310:D312 N311:N312">
    <cfRule type="cellIs" dxfId="264" priority="82" stopIfTrue="1" operator="equal">
      <formula>"P"</formula>
    </cfRule>
  </conditionalFormatting>
  <conditionalFormatting sqref="I289:I301 I304:I309">
    <cfRule type="cellIs" dxfId="263" priority="80" stopIfTrue="1" operator="equal">
      <formula>"P"</formula>
    </cfRule>
  </conditionalFormatting>
  <conditionalFormatting sqref="D289:D309">
    <cfRule type="cellIs" dxfId="262" priority="81" stopIfTrue="1" operator="equal">
      <formula>"P"</formula>
    </cfRule>
  </conditionalFormatting>
  <conditionalFormatting sqref="N289:N310">
    <cfRule type="cellIs" dxfId="261" priority="79" stopIfTrue="1" operator="equal">
      <formula>"P"</formula>
    </cfRule>
  </conditionalFormatting>
  <conditionalFormatting sqref="N310">
    <cfRule type="cellIs" dxfId="260" priority="78" stopIfTrue="1" operator="equal">
      <formula>"P"</formula>
    </cfRule>
  </conditionalFormatting>
  <conditionalFormatting sqref="N310">
    <cfRule type="cellIs" dxfId="259" priority="77" stopIfTrue="1" operator="equal">
      <formula>"P"</formula>
    </cfRule>
  </conditionalFormatting>
  <conditionalFormatting sqref="N309">
    <cfRule type="cellIs" dxfId="258" priority="76" stopIfTrue="1" operator="equal">
      <formula>"P"</formula>
    </cfRule>
  </conditionalFormatting>
  <conditionalFormatting sqref="I302">
    <cfRule type="cellIs" dxfId="257" priority="75" stopIfTrue="1" operator="equal">
      <formula>"P"</formula>
    </cfRule>
  </conditionalFormatting>
  <conditionalFormatting sqref="I303">
    <cfRule type="cellIs" dxfId="256" priority="74" stopIfTrue="1" operator="equal">
      <formula>"P"</formula>
    </cfRule>
  </conditionalFormatting>
  <conditionalFormatting sqref="I307:I308">
    <cfRule type="cellIs" dxfId="255" priority="73" stopIfTrue="1" operator="equal">
      <formula>"P"</formula>
    </cfRule>
  </conditionalFormatting>
  <conditionalFormatting sqref="N689:N694">
    <cfRule type="cellIs" dxfId="254" priority="25" stopIfTrue="1" operator="equal">
      <formula>"P"</formula>
    </cfRule>
  </conditionalFormatting>
  <conditionalFormatting sqref="S607">
    <cfRule type="cellIs" dxfId="253" priority="31" stopIfTrue="1" operator="equal">
      <formula>"P"</formula>
    </cfRule>
  </conditionalFormatting>
  <conditionalFormatting sqref="S612">
    <cfRule type="cellIs" dxfId="252" priority="30" stopIfTrue="1" operator="equal">
      <formula>"P"</formula>
    </cfRule>
  </conditionalFormatting>
  <conditionalFormatting sqref="S613">
    <cfRule type="cellIs" dxfId="251" priority="29" stopIfTrue="1" operator="equal">
      <formula>"P"</formula>
    </cfRule>
  </conditionalFormatting>
  <conditionalFormatting sqref="N589:N608">
    <cfRule type="cellIs" dxfId="250" priority="28" stopIfTrue="1" operator="equal">
      <formula>"P"</formula>
    </cfRule>
  </conditionalFormatting>
  <conditionalFormatting sqref="I589:I611">
    <cfRule type="cellIs" dxfId="249" priority="27" stopIfTrue="1" operator="equal">
      <formula>"P"</formula>
    </cfRule>
  </conditionalFormatting>
  <conditionalFormatting sqref="S667:S687">
    <cfRule type="cellIs" dxfId="248" priority="26" stopIfTrue="1" operator="equal">
      <formula>"P"</formula>
    </cfRule>
  </conditionalFormatting>
  <conditionalFormatting sqref="N667:N688">
    <cfRule type="cellIs" dxfId="247" priority="24" stopIfTrue="1" operator="equal">
      <formula>"P"</formula>
    </cfRule>
  </conditionalFormatting>
  <conditionalFormatting sqref="I667:I689">
    <cfRule type="cellIs" dxfId="246" priority="23" stopIfTrue="1" operator="equal">
      <formula>"P"</formula>
    </cfRule>
  </conditionalFormatting>
  <conditionalFormatting sqref="N266">
    <cfRule type="cellIs" dxfId="245" priority="62" stopIfTrue="1" operator="equal">
      <formula>"P"</formula>
    </cfRule>
  </conditionalFormatting>
  <conditionalFormatting sqref="D249:D272">
    <cfRule type="cellIs" dxfId="244" priority="68" stopIfTrue="1" operator="equal">
      <formula>"P"</formula>
    </cfRule>
  </conditionalFormatting>
  <conditionalFormatting sqref="D251">
    <cfRule type="cellIs" dxfId="243" priority="67" stopIfTrue="1" operator="equal">
      <formula>"P"</formula>
    </cfRule>
  </conditionalFormatting>
  <conditionalFormatting sqref="D263">
    <cfRule type="cellIs" dxfId="242" priority="66" stopIfTrue="1" operator="equal">
      <formula>"P"</formula>
    </cfRule>
  </conditionalFormatting>
  <conditionalFormatting sqref="I249:I272">
    <cfRule type="cellIs" dxfId="241" priority="65" stopIfTrue="1" operator="equal">
      <formula>"P"</formula>
    </cfRule>
  </conditionalFormatting>
  <conditionalFormatting sqref="N249:N255 N257:N265 N267:N272">
    <cfRule type="cellIs" dxfId="240" priority="64" stopIfTrue="1" operator="equal">
      <formula>"P"</formula>
    </cfRule>
  </conditionalFormatting>
  <conditionalFormatting sqref="N256">
    <cfRule type="cellIs" dxfId="239" priority="63" stopIfTrue="1" operator="equal">
      <formula>"P"</formula>
    </cfRule>
  </conditionalFormatting>
  <conditionalFormatting sqref="D250">
    <cfRule type="cellIs" dxfId="238" priority="60" stopIfTrue="1" operator="equal">
      <formula>"P"</formula>
    </cfRule>
  </conditionalFormatting>
  <conditionalFormatting sqref="D261">
    <cfRule type="cellIs" dxfId="237" priority="59" stopIfTrue="1" operator="equal">
      <formula>"P"</formula>
    </cfRule>
  </conditionalFormatting>
  <conditionalFormatting sqref="N551:N566">
    <cfRule type="cellIs" dxfId="236" priority="57" stopIfTrue="1" operator="equal">
      <formula>"P"</formula>
    </cfRule>
  </conditionalFormatting>
  <conditionalFormatting sqref="I551:I566">
    <cfRule type="cellIs" dxfId="235" priority="56" stopIfTrue="1" operator="equal">
      <formula>"P"</formula>
    </cfRule>
  </conditionalFormatting>
  <conditionalFormatting sqref="S512:S526">
    <cfRule type="cellIs" dxfId="234" priority="54" stopIfTrue="1" operator="equal">
      <formula>"P"</formula>
    </cfRule>
  </conditionalFormatting>
  <conditionalFormatting sqref="N527">
    <cfRule type="cellIs" dxfId="233" priority="51" stopIfTrue="1" operator="equal">
      <formula>"P"</formula>
    </cfRule>
  </conditionalFormatting>
  <conditionalFormatting sqref="N526">
    <cfRule type="cellIs" dxfId="232" priority="49" stopIfTrue="1" operator="equal">
      <formula>"P"</formula>
    </cfRule>
  </conditionalFormatting>
  <conditionalFormatting sqref="N527">
    <cfRule type="cellIs" dxfId="231" priority="50" stopIfTrue="1" operator="equal">
      <formula>"P"</formula>
    </cfRule>
  </conditionalFormatting>
  <conditionalFormatting sqref="N526">
    <cfRule type="cellIs" dxfId="230" priority="48" stopIfTrue="1" operator="equal">
      <formula>"P"</formula>
    </cfRule>
  </conditionalFormatting>
  <conditionalFormatting sqref="N525">
    <cfRule type="cellIs" dxfId="229" priority="46" stopIfTrue="1" operator="equal">
      <formula>"P"</formula>
    </cfRule>
  </conditionalFormatting>
  <conditionalFormatting sqref="N526">
    <cfRule type="cellIs" dxfId="228" priority="47" stopIfTrue="1" operator="equal">
      <formula>"P"</formula>
    </cfRule>
  </conditionalFormatting>
  <conditionalFormatting sqref="N526">
    <cfRule type="cellIs" dxfId="227" priority="45" stopIfTrue="1" operator="equal">
      <formula>"P"</formula>
    </cfRule>
  </conditionalFormatting>
  <conditionalFormatting sqref="N525">
    <cfRule type="cellIs" dxfId="226" priority="43" stopIfTrue="1" operator="equal">
      <formula>"P"</formula>
    </cfRule>
  </conditionalFormatting>
  <conditionalFormatting sqref="N526">
    <cfRule type="cellIs" dxfId="225" priority="44" stopIfTrue="1" operator="equal">
      <formula>"P"</formula>
    </cfRule>
  </conditionalFormatting>
  <conditionalFormatting sqref="N525">
    <cfRule type="cellIs" dxfId="224" priority="42" stopIfTrue="1" operator="equal">
      <formula>"P"</formula>
    </cfRule>
  </conditionalFormatting>
  <conditionalFormatting sqref="N524">
    <cfRule type="cellIs" dxfId="223" priority="40" stopIfTrue="1" operator="equal">
      <formula>"P"</formula>
    </cfRule>
  </conditionalFormatting>
  <conditionalFormatting sqref="N525">
    <cfRule type="cellIs" dxfId="222" priority="41" stopIfTrue="1" operator="equal">
      <formula>"P"</formula>
    </cfRule>
  </conditionalFormatting>
  <conditionalFormatting sqref="I512:I532">
    <cfRule type="cellIs" dxfId="221" priority="39" stopIfTrue="1" operator="equal">
      <formula>"P"</formula>
    </cfRule>
  </conditionalFormatting>
  <conditionalFormatting sqref="I533">
    <cfRule type="cellIs" dxfId="220" priority="38" stopIfTrue="1" operator="equal">
      <formula>"P"</formula>
    </cfRule>
  </conditionalFormatting>
  <conditionalFormatting sqref="N650:N651">
    <cfRule type="cellIs" dxfId="219" priority="37" stopIfTrue="1" operator="equal">
      <formula>"P"</formula>
    </cfRule>
  </conditionalFormatting>
  <conditionalFormatting sqref="I628:I649">
    <cfRule type="cellIs" dxfId="218" priority="36" stopIfTrue="1" operator="equal">
      <formula>"P"</formula>
    </cfRule>
  </conditionalFormatting>
  <conditionalFormatting sqref="D628:D645">
    <cfRule type="cellIs" dxfId="217" priority="35" stopIfTrue="1" operator="equal">
      <formula>"P"</formula>
    </cfRule>
  </conditionalFormatting>
  <conditionalFormatting sqref="D646">
    <cfRule type="cellIs" dxfId="216" priority="34" stopIfTrue="1" operator="equal">
      <formula>"P"</formula>
    </cfRule>
  </conditionalFormatting>
  <conditionalFormatting sqref="S608:S611">
    <cfRule type="cellIs" dxfId="215" priority="33" stopIfTrue="1" operator="equal">
      <formula>"P"</formula>
    </cfRule>
  </conditionalFormatting>
  <conditionalFormatting sqref="S589:S606">
    <cfRule type="cellIs" dxfId="214" priority="32" stopIfTrue="1" operator="equal">
      <formula>"P"</formula>
    </cfRule>
  </conditionalFormatting>
  <conditionalFormatting sqref="I494:I496">
    <cfRule type="cellIs" dxfId="213" priority="17" stopIfTrue="1" operator="equal">
      <formula>"P"</formula>
    </cfRule>
  </conditionalFormatting>
  <conditionalFormatting sqref="N493:N495">
    <cfRule type="cellIs" dxfId="212" priority="21" stopIfTrue="1" operator="equal">
      <formula>"P"</formula>
    </cfRule>
  </conditionalFormatting>
  <conditionalFormatting sqref="N473:N488 N490:N492">
    <cfRule type="cellIs" dxfId="211" priority="20" stopIfTrue="1" operator="equal">
      <formula>"P"</formula>
    </cfRule>
  </conditionalFormatting>
  <conditionalFormatting sqref="N489">
    <cfRule type="cellIs" dxfId="210" priority="19" stopIfTrue="1" operator="equal">
      <formula>"P"</formula>
    </cfRule>
  </conditionalFormatting>
  <conditionalFormatting sqref="D494:D495">
    <cfRule type="cellIs" dxfId="209" priority="18" stopIfTrue="1" operator="equal">
      <formula>"P"</formula>
    </cfRule>
  </conditionalFormatting>
  <conditionalFormatting sqref="D473:D492">
    <cfRule type="cellIs" dxfId="208" priority="15" stopIfTrue="1" operator="equal">
      <formula>"P"</formula>
    </cfRule>
  </conditionalFormatting>
  <conditionalFormatting sqref="I473:I493">
    <cfRule type="cellIs" dxfId="207" priority="13" stopIfTrue="1" operator="equal">
      <formula>"P"</formula>
    </cfRule>
  </conditionalFormatting>
  <conditionalFormatting sqref="D492:D493">
    <cfRule type="cellIs" dxfId="206" priority="16" stopIfTrue="1" operator="equal">
      <formula>"P"</formula>
    </cfRule>
  </conditionalFormatting>
  <conditionalFormatting sqref="D489">
    <cfRule type="cellIs" dxfId="205" priority="14" stopIfTrue="1" operator="equal">
      <formula>"P"</formula>
    </cfRule>
  </conditionalFormatting>
  <conditionalFormatting sqref="D488">
    <cfRule type="cellIs" dxfId="204" priority="12" stopIfTrue="1" operator="equal">
      <formula>"P"</formula>
    </cfRule>
  </conditionalFormatting>
  <conditionalFormatting sqref="D434:D446 D448:D457">
    <cfRule type="cellIs" dxfId="203" priority="11" stopIfTrue="1" operator="equal">
      <formula>"P"</formula>
    </cfRule>
  </conditionalFormatting>
  <conditionalFormatting sqref="D447">
    <cfRule type="cellIs" dxfId="202" priority="10" stopIfTrue="1" operator="equal">
      <formula>"P"</formula>
    </cfRule>
  </conditionalFormatting>
  <conditionalFormatting sqref="I434:I449 I451:I457">
    <cfRule type="cellIs" dxfId="201" priority="9" stopIfTrue="1" operator="equal">
      <formula>"P"</formula>
    </cfRule>
  </conditionalFormatting>
  <conditionalFormatting sqref="I450">
    <cfRule type="cellIs" dxfId="200" priority="8" stopIfTrue="1" operator="equal">
      <formula>"P"</formula>
    </cfRule>
  </conditionalFormatting>
  <conditionalFormatting sqref="I688">
    <cfRule type="cellIs" dxfId="199" priority="7" stopIfTrue="1" operator="equal">
      <formula>"P"</formula>
    </cfRule>
  </conditionalFormatting>
  <conditionalFormatting sqref="D260">
    <cfRule type="cellIs" dxfId="198" priority="5" stopIfTrue="1" operator="equal">
      <formula>"P"</formula>
    </cfRule>
  </conditionalFormatting>
  <conditionalFormatting sqref="D261">
    <cfRule type="cellIs" dxfId="197" priority="6" stopIfTrue="1" operator="equal">
      <formula>"P"</formula>
    </cfRule>
  </conditionalFormatting>
  <conditionalFormatting sqref="D259">
    <cfRule type="cellIs" dxfId="196" priority="4" stopIfTrue="1" operator="equal">
      <formula>"P"</formula>
    </cfRule>
  </conditionalFormatting>
  <conditionalFormatting sqref="D589:D612">
    <cfRule type="cellIs" dxfId="195" priority="3" stopIfTrue="1" operator="equal">
      <formula>"P"</formula>
    </cfRule>
  </conditionalFormatting>
  <conditionalFormatting sqref="D418">
    <cfRule type="cellIs" dxfId="194" priority="2" stopIfTrue="1" operator="equal">
      <formula>"P"</formula>
    </cfRule>
  </conditionalFormatting>
  <conditionalFormatting sqref="I418">
    <cfRule type="cellIs" dxfId="193" priority="1" stopIfTrue="1" operator="equal">
      <formula>"P"</formula>
    </cfRule>
  </conditionalFormatting>
  <pageMargins left="0" right="0" top="1" bottom="0.5" header="0" footer="0"/>
  <pageSetup paperSize="258" scale="55" fitToHeight="15" orientation="landscape" r:id="rId1"/>
  <headerFooter alignWithMargins="0"/>
  <rowBreaks count="17" manualBreakCount="17">
    <brk id="40" max="18" man="1"/>
    <brk id="79" max="18" man="1"/>
    <brk id="118" max="18" man="1"/>
    <brk id="157" max="18" man="1"/>
    <brk id="202" max="18" man="1"/>
    <brk id="241" max="18" man="1"/>
    <brk id="280" max="18" man="1"/>
    <brk id="320" max="18" man="1"/>
    <brk id="359" max="18" man="1"/>
    <brk id="387" max="18" man="1"/>
    <brk id="426" max="18" man="1"/>
    <brk id="465" max="18" man="1"/>
    <brk id="504" max="18" man="1"/>
    <brk id="543" max="18" man="1"/>
    <brk id="581" max="18" man="1"/>
    <brk id="620" max="18" man="1"/>
    <brk id="659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3"/>
  <sheetViews>
    <sheetView showGridLines="0" tabSelected="1" view="pageBreakPreview" topLeftCell="A34" zoomScale="70" zoomScaleNormal="76" zoomScaleSheetLayoutView="70" workbookViewId="0">
      <selection activeCell="Q56" sqref="Q56"/>
    </sheetView>
  </sheetViews>
  <sheetFormatPr defaultRowHeight="15" x14ac:dyDescent="0.2"/>
  <cols>
    <col min="1" max="1" width="4.85546875" style="125" customWidth="1"/>
    <col min="2" max="2" width="16.28515625" style="125" customWidth="1"/>
    <col min="3" max="3" width="40.7109375" style="63" customWidth="1"/>
    <col min="4" max="4" width="5.7109375" style="125" customWidth="1"/>
    <col min="5" max="5" width="3.7109375" style="125" customWidth="1"/>
    <col min="6" max="6" width="5" style="125" customWidth="1"/>
    <col min="7" max="7" width="16.85546875" style="125" customWidth="1"/>
    <col min="8" max="8" width="40.7109375" style="125" customWidth="1"/>
    <col min="9" max="9" width="5.42578125" style="125" customWidth="1"/>
    <col min="10" max="10" width="3.7109375" style="125" customWidth="1"/>
    <col min="11" max="11" width="5" style="125" customWidth="1"/>
    <col min="12" max="12" width="16.7109375" style="125" customWidth="1"/>
    <col min="13" max="13" width="40.7109375" style="125" customWidth="1"/>
    <col min="14" max="14" width="5.7109375" style="125" customWidth="1"/>
    <col min="15" max="15" width="3.7109375" style="125" customWidth="1"/>
    <col min="16" max="16" width="6.85546875" style="125" customWidth="1"/>
    <col min="17" max="17" width="16.7109375" style="125" customWidth="1"/>
    <col min="18" max="18" width="40.7109375" style="125" customWidth="1"/>
    <col min="19" max="19" width="5.5703125" style="125" customWidth="1"/>
    <col min="20" max="20" width="9" style="125" customWidth="1"/>
    <col min="21" max="21" width="12.7109375" style="125" bestFit="1" customWidth="1"/>
    <col min="22" max="22" width="32.28515625" style="125" bestFit="1" customWidth="1"/>
    <col min="23" max="23" width="14.28515625" style="125" bestFit="1" customWidth="1"/>
    <col min="24" max="24" width="31.5703125" style="125" bestFit="1" customWidth="1"/>
    <col min="25" max="16384" width="9.140625" style="125"/>
  </cols>
  <sheetData>
    <row r="1" spans="1:25" ht="18" x14ac:dyDescent="0.25">
      <c r="A1" s="608" t="s">
        <v>949</v>
      </c>
      <c r="B1" s="609"/>
      <c r="C1" s="713"/>
      <c r="D1" s="609"/>
      <c r="E1" s="609"/>
      <c r="F1" s="609"/>
      <c r="G1" s="609"/>
      <c r="H1" s="609"/>
    </row>
    <row r="2" spans="1:25" ht="18" x14ac:dyDescent="0.25">
      <c r="A2" s="608" t="s">
        <v>1253</v>
      </c>
      <c r="B2" s="609"/>
      <c r="C2" s="713"/>
      <c r="D2" s="609"/>
      <c r="E2" s="609"/>
      <c r="F2" s="609"/>
      <c r="G2" s="609"/>
      <c r="H2" s="609"/>
      <c r="L2" s="125" t="s">
        <v>894</v>
      </c>
    </row>
    <row r="3" spans="1:25" ht="18" x14ac:dyDescent="0.25">
      <c r="A3" s="608" t="s">
        <v>142</v>
      </c>
      <c r="B3" s="609"/>
      <c r="C3" s="713"/>
      <c r="D3" s="609"/>
      <c r="E3" s="609"/>
      <c r="F3" s="609"/>
      <c r="G3" s="609"/>
      <c r="H3" s="609"/>
    </row>
    <row r="4" spans="1:25" x14ac:dyDescent="0.2">
      <c r="A4" s="606"/>
      <c r="B4" s="606"/>
      <c r="C4" s="607"/>
      <c r="D4" s="606"/>
      <c r="E4" s="606"/>
      <c r="F4" s="606"/>
      <c r="G4" s="606"/>
      <c r="H4" s="606"/>
    </row>
    <row r="6" spans="1:25" ht="16.5" thickBot="1" x14ac:dyDescent="0.3">
      <c r="A6" s="186" t="s">
        <v>1254</v>
      </c>
      <c r="B6" s="186"/>
      <c r="C6" s="517"/>
      <c r="D6" s="186"/>
      <c r="E6" s="186"/>
      <c r="F6" s="186" t="s">
        <v>1255</v>
      </c>
      <c r="G6" s="186"/>
      <c r="H6" s="517"/>
      <c r="I6" s="186"/>
      <c r="J6" s="186"/>
      <c r="K6" s="186" t="s">
        <v>1256</v>
      </c>
      <c r="L6" s="186"/>
      <c r="M6" s="186"/>
      <c r="N6" s="186"/>
    </row>
    <row r="7" spans="1:25" ht="21.75" customHeight="1" thickBot="1" x14ac:dyDescent="0.25">
      <c r="A7" s="660" t="s">
        <v>152</v>
      </c>
      <c r="B7" s="661" t="s">
        <v>41</v>
      </c>
      <c r="C7" s="661" t="s">
        <v>42</v>
      </c>
      <c r="D7" s="662" t="s">
        <v>153</v>
      </c>
      <c r="E7" s="663"/>
      <c r="F7" s="660" t="s">
        <v>152</v>
      </c>
      <c r="G7" s="661" t="s">
        <v>41</v>
      </c>
      <c r="H7" s="661" t="s">
        <v>42</v>
      </c>
      <c r="I7" s="662" t="s">
        <v>153</v>
      </c>
      <c r="J7" s="663"/>
      <c r="K7" s="660" t="s">
        <v>152</v>
      </c>
      <c r="L7" s="661" t="s">
        <v>41</v>
      </c>
      <c r="M7" s="661" t="s">
        <v>42</v>
      </c>
      <c r="N7" s="662" t="s">
        <v>153</v>
      </c>
    </row>
    <row r="8" spans="1:25" ht="15.75" x14ac:dyDescent="0.25">
      <c r="A8" s="190"/>
      <c r="B8" s="191"/>
      <c r="C8" s="191"/>
      <c r="D8" s="192"/>
      <c r="E8" s="186"/>
      <c r="F8" s="190"/>
      <c r="G8" s="191"/>
      <c r="H8" s="191"/>
      <c r="I8" s="192"/>
      <c r="J8" s="186"/>
      <c r="K8" s="190"/>
      <c r="L8" s="191"/>
      <c r="M8" s="191"/>
      <c r="N8" s="192"/>
      <c r="P8" s="457"/>
      <c r="Q8" s="465"/>
      <c r="R8" s="457"/>
    </row>
    <row r="9" spans="1:25" ht="18.75" x14ac:dyDescent="0.3">
      <c r="A9" s="664">
        <v>1</v>
      </c>
      <c r="B9" s="1242" t="s">
        <v>1659</v>
      </c>
      <c r="C9" s="1243" t="s">
        <v>1731</v>
      </c>
      <c r="D9" s="1178" t="s">
        <v>44</v>
      </c>
      <c r="F9" s="664">
        <v>1</v>
      </c>
      <c r="G9" s="1244" t="s">
        <v>1686</v>
      </c>
      <c r="H9" s="1245" t="s">
        <v>1758</v>
      </c>
      <c r="I9" s="1178" t="s">
        <v>44</v>
      </c>
      <c r="K9" s="664">
        <v>1</v>
      </c>
      <c r="L9" s="1242" t="s">
        <v>1658</v>
      </c>
      <c r="M9" s="1243" t="s">
        <v>1730</v>
      </c>
      <c r="N9" s="1178" t="s">
        <v>45</v>
      </c>
      <c r="V9" s="1159"/>
      <c r="W9" s="1164"/>
      <c r="X9" s="1161"/>
      <c r="Y9" s="1163"/>
    </row>
    <row r="10" spans="1:25" ht="18.75" x14ac:dyDescent="0.3">
      <c r="A10" s="664">
        <v>2</v>
      </c>
      <c r="B10" s="1244" t="s">
        <v>1688</v>
      </c>
      <c r="C10" s="1245" t="s">
        <v>1760</v>
      </c>
      <c r="D10" s="1178" t="s">
        <v>45</v>
      </c>
      <c r="F10" s="664">
        <v>2</v>
      </c>
      <c r="G10" s="1242" t="s">
        <v>1660</v>
      </c>
      <c r="H10" s="1243" t="s">
        <v>1732</v>
      </c>
      <c r="I10" s="1178" t="s">
        <v>44</v>
      </c>
      <c r="K10" s="664">
        <v>2</v>
      </c>
      <c r="L10" s="1244" t="s">
        <v>1687</v>
      </c>
      <c r="M10" s="1245" t="s">
        <v>1759</v>
      </c>
      <c r="N10" s="1178" t="s">
        <v>45</v>
      </c>
      <c r="V10" s="1159"/>
      <c r="W10" s="1163"/>
      <c r="Y10" s="1163"/>
    </row>
    <row r="11" spans="1:25" ht="18.75" x14ac:dyDescent="0.3">
      <c r="A11" s="664">
        <v>3</v>
      </c>
      <c r="B11" s="1244" t="s">
        <v>1720</v>
      </c>
      <c r="C11" s="1245" t="s">
        <v>1792</v>
      </c>
      <c r="D11" s="1178" t="s">
        <v>44</v>
      </c>
      <c r="F11" s="664">
        <v>3</v>
      </c>
      <c r="G11" s="1246" t="s">
        <v>1677</v>
      </c>
      <c r="H11" s="1247" t="s">
        <v>1749</v>
      </c>
      <c r="I11" s="1178" t="s">
        <v>44</v>
      </c>
      <c r="K11" s="664">
        <v>3</v>
      </c>
      <c r="L11" s="1244" t="s">
        <v>1689</v>
      </c>
      <c r="M11" s="1245" t="s">
        <v>1761</v>
      </c>
      <c r="N11" s="1178" t="s">
        <v>44</v>
      </c>
      <c r="V11" s="1159"/>
      <c r="W11" s="1163"/>
      <c r="Y11" s="1163"/>
    </row>
    <row r="12" spans="1:25" ht="18.75" x14ac:dyDescent="0.3">
      <c r="A12" s="664">
        <v>4</v>
      </c>
      <c r="B12" s="1242" t="s">
        <v>1661</v>
      </c>
      <c r="C12" s="1243" t="s">
        <v>1733</v>
      </c>
      <c r="D12" s="1178" t="s">
        <v>44</v>
      </c>
      <c r="F12" s="664">
        <v>4</v>
      </c>
      <c r="G12" s="1244" t="s">
        <v>1690</v>
      </c>
      <c r="H12" s="1245" t="s">
        <v>1762</v>
      </c>
      <c r="I12" s="1178" t="s">
        <v>45</v>
      </c>
      <c r="K12" s="664">
        <v>4</v>
      </c>
      <c r="L12" s="1244" t="s">
        <v>1691</v>
      </c>
      <c r="M12" s="1245" t="s">
        <v>1763</v>
      </c>
      <c r="N12" s="1178" t="s">
        <v>45</v>
      </c>
      <c r="V12" s="1159"/>
      <c r="W12" s="1164"/>
      <c r="X12" s="1161"/>
      <c r="Y12" s="1163"/>
    </row>
    <row r="13" spans="1:25" ht="18.75" x14ac:dyDescent="0.3">
      <c r="A13" s="664">
        <v>5</v>
      </c>
      <c r="B13" s="1246" t="s">
        <v>1678</v>
      </c>
      <c r="C13" s="1247" t="s">
        <v>1750</v>
      </c>
      <c r="D13" s="1178" t="s">
        <v>45</v>
      </c>
      <c r="F13" s="664">
        <v>5</v>
      </c>
      <c r="G13" s="1242" t="s">
        <v>1662</v>
      </c>
      <c r="H13" s="1243" t="s">
        <v>1734</v>
      </c>
      <c r="I13" s="1178" t="s">
        <v>44</v>
      </c>
      <c r="K13" s="664">
        <v>5</v>
      </c>
      <c r="L13" s="1244" t="s">
        <v>1692</v>
      </c>
      <c r="M13" s="1245" t="s">
        <v>1764</v>
      </c>
      <c r="N13" s="1178" t="s">
        <v>45</v>
      </c>
      <c r="V13" s="1159"/>
      <c r="W13" s="1166"/>
      <c r="X13" s="1160"/>
      <c r="Y13" s="1163"/>
    </row>
    <row r="14" spans="1:25" ht="18.75" x14ac:dyDescent="0.3">
      <c r="A14" s="664">
        <v>6</v>
      </c>
      <c r="B14" s="1242" t="s">
        <v>1663</v>
      </c>
      <c r="C14" s="1243" t="s">
        <v>1735</v>
      </c>
      <c r="D14" s="1178" t="s">
        <v>45</v>
      </c>
      <c r="F14" s="664">
        <v>6</v>
      </c>
      <c r="G14" s="1244" t="s">
        <v>1693</v>
      </c>
      <c r="H14" s="1245" t="s">
        <v>1765</v>
      </c>
      <c r="I14" s="1178" t="s">
        <v>45</v>
      </c>
      <c r="K14" s="664">
        <v>6</v>
      </c>
      <c r="L14" s="1244" t="s">
        <v>1694</v>
      </c>
      <c r="M14" s="1245" t="s">
        <v>1766</v>
      </c>
      <c r="N14" s="1178" t="s">
        <v>44</v>
      </c>
      <c r="V14" s="1159"/>
      <c r="W14" s="1164"/>
      <c r="X14" s="1161"/>
      <c r="Y14" s="1163"/>
    </row>
    <row r="15" spans="1:25" ht="18.75" x14ac:dyDescent="0.3">
      <c r="A15" s="664">
        <v>7</v>
      </c>
      <c r="B15" s="1244" t="s">
        <v>1697</v>
      </c>
      <c r="C15" s="1245" t="s">
        <v>1769</v>
      </c>
      <c r="D15" s="1178" t="s">
        <v>45</v>
      </c>
      <c r="F15" s="664">
        <v>7</v>
      </c>
      <c r="G15" s="1246" t="s">
        <v>1679</v>
      </c>
      <c r="H15" s="1247" t="s">
        <v>1751</v>
      </c>
      <c r="I15" s="1178" t="s">
        <v>45</v>
      </c>
      <c r="K15" s="664">
        <v>7</v>
      </c>
      <c r="L15" s="1244" t="s">
        <v>1695</v>
      </c>
      <c r="M15" s="1245" t="s">
        <v>1767</v>
      </c>
      <c r="N15" s="1178" t="s">
        <v>44</v>
      </c>
      <c r="V15" s="1159"/>
      <c r="W15" s="1163"/>
      <c r="Y15" s="1163"/>
    </row>
    <row r="16" spans="1:25" ht="18.75" x14ac:dyDescent="0.3">
      <c r="A16" s="664">
        <v>8</v>
      </c>
      <c r="B16" s="1242" t="s">
        <v>1666</v>
      </c>
      <c r="C16" s="1243" t="s">
        <v>1738</v>
      </c>
      <c r="D16" s="1178" t="s">
        <v>45</v>
      </c>
      <c r="F16" s="664">
        <v>8</v>
      </c>
      <c r="G16" s="1242" t="s">
        <v>1664</v>
      </c>
      <c r="H16" s="1243" t="s">
        <v>1736</v>
      </c>
      <c r="I16" s="1178" t="s">
        <v>45</v>
      </c>
      <c r="K16" s="664">
        <v>8</v>
      </c>
      <c r="L16" s="1244" t="s">
        <v>1696</v>
      </c>
      <c r="M16" s="1245" t="s">
        <v>1768</v>
      </c>
      <c r="N16" s="1178" t="s">
        <v>44</v>
      </c>
      <c r="V16" s="1159"/>
      <c r="W16" s="1164"/>
      <c r="X16" s="1161"/>
      <c r="Y16" s="1163"/>
    </row>
    <row r="17" spans="1:25" ht="18.75" x14ac:dyDescent="0.3">
      <c r="A17" s="664">
        <v>9</v>
      </c>
      <c r="B17" s="1242" t="s">
        <v>1670</v>
      </c>
      <c r="C17" s="1243" t="s">
        <v>1742</v>
      </c>
      <c r="D17" s="1178" t="s">
        <v>45</v>
      </c>
      <c r="F17" s="664">
        <v>9</v>
      </c>
      <c r="G17" s="1242" t="s">
        <v>1667</v>
      </c>
      <c r="H17" s="1243" t="s">
        <v>1739</v>
      </c>
      <c r="I17" s="1178" t="s">
        <v>45</v>
      </c>
      <c r="K17" s="664">
        <v>9</v>
      </c>
      <c r="L17" s="1242" t="s">
        <v>1665</v>
      </c>
      <c r="M17" s="1243" t="s">
        <v>1737</v>
      </c>
      <c r="N17" s="1178" t="s">
        <v>45</v>
      </c>
      <c r="V17" s="1159"/>
      <c r="W17" s="1164"/>
      <c r="X17" s="1161"/>
      <c r="Y17" s="1163"/>
    </row>
    <row r="18" spans="1:25" ht="18.75" x14ac:dyDescent="0.3">
      <c r="A18" s="664">
        <v>10</v>
      </c>
      <c r="B18" s="1244" t="s">
        <v>1721</v>
      </c>
      <c r="C18" s="1245" t="s">
        <v>1793</v>
      </c>
      <c r="D18" s="1178" t="s">
        <v>45</v>
      </c>
      <c r="F18" s="664">
        <v>10</v>
      </c>
      <c r="G18" s="1244" t="s">
        <v>1698</v>
      </c>
      <c r="H18" s="1245" t="s">
        <v>1770</v>
      </c>
      <c r="I18" s="1178" t="s">
        <v>45</v>
      </c>
      <c r="K18" s="664">
        <v>10</v>
      </c>
      <c r="L18" s="1242" t="s">
        <v>1668</v>
      </c>
      <c r="M18" s="1243" t="s">
        <v>1740</v>
      </c>
      <c r="N18" s="1178" t="s">
        <v>45</v>
      </c>
      <c r="V18" s="1159"/>
      <c r="W18" s="1163"/>
      <c r="Y18" s="1163"/>
    </row>
    <row r="19" spans="1:25" ht="18.75" x14ac:dyDescent="0.3">
      <c r="A19" s="664">
        <v>11</v>
      </c>
      <c r="B19" s="1244" t="s">
        <v>1723</v>
      </c>
      <c r="C19" s="1245" t="s">
        <v>1795</v>
      </c>
      <c r="D19" s="1178" t="s">
        <v>45</v>
      </c>
      <c r="F19" s="664">
        <v>11</v>
      </c>
      <c r="G19" s="1244" t="s">
        <v>1700</v>
      </c>
      <c r="H19" s="1245" t="s">
        <v>1772</v>
      </c>
      <c r="I19" s="1178" t="s">
        <v>44</v>
      </c>
      <c r="K19" s="664">
        <v>11</v>
      </c>
      <c r="L19" s="1244" t="s">
        <v>1699</v>
      </c>
      <c r="M19" s="1245" t="s">
        <v>1771</v>
      </c>
      <c r="N19" s="1178" t="s">
        <v>45</v>
      </c>
      <c r="V19" s="1159"/>
      <c r="W19" s="1163"/>
      <c r="Y19" s="1163"/>
    </row>
    <row r="20" spans="1:25" ht="18.75" x14ac:dyDescent="0.3">
      <c r="A20" s="664">
        <v>12</v>
      </c>
      <c r="B20" s="1244" t="s">
        <v>1724</v>
      </c>
      <c r="C20" s="1245" t="s">
        <v>1796</v>
      </c>
      <c r="D20" s="1178" t="s">
        <v>45</v>
      </c>
      <c r="F20" s="664">
        <v>12</v>
      </c>
      <c r="G20" s="1242" t="s">
        <v>1671</v>
      </c>
      <c r="H20" s="1243" t="s">
        <v>1743</v>
      </c>
      <c r="I20" s="1178" t="s">
        <v>45</v>
      </c>
      <c r="K20" s="664">
        <v>12</v>
      </c>
      <c r="L20" s="1242" t="s">
        <v>1669</v>
      </c>
      <c r="M20" s="1243" t="s">
        <v>1741</v>
      </c>
      <c r="N20" s="1178" t="s">
        <v>44</v>
      </c>
      <c r="V20" s="1159"/>
      <c r="W20" s="1163"/>
      <c r="Y20" s="1163"/>
    </row>
    <row r="21" spans="1:25" ht="18.75" x14ac:dyDescent="0.3">
      <c r="A21" s="664">
        <v>13</v>
      </c>
      <c r="B21" s="1244" t="s">
        <v>1702</v>
      </c>
      <c r="C21" s="1245" t="s">
        <v>1774</v>
      </c>
      <c r="D21" s="1178" t="s">
        <v>44</v>
      </c>
      <c r="F21" s="664">
        <v>13</v>
      </c>
      <c r="G21" s="1244" t="s">
        <v>1722</v>
      </c>
      <c r="H21" s="1245" t="s">
        <v>1794</v>
      </c>
      <c r="I21" s="1178" t="s">
        <v>45</v>
      </c>
      <c r="K21" s="664">
        <v>13</v>
      </c>
      <c r="L21" s="1244" t="s">
        <v>1703</v>
      </c>
      <c r="M21" s="1245" t="s">
        <v>1775</v>
      </c>
      <c r="N21" s="1178" t="s">
        <v>45</v>
      </c>
      <c r="V21" s="1159"/>
      <c r="W21" s="1163"/>
      <c r="Y21" s="1163"/>
    </row>
    <row r="22" spans="1:25" ht="18.75" x14ac:dyDescent="0.3">
      <c r="A22" s="664">
        <v>14</v>
      </c>
      <c r="B22" s="1244" t="s">
        <v>1705</v>
      </c>
      <c r="C22" s="1245" t="s">
        <v>1777</v>
      </c>
      <c r="D22" s="1178" t="s">
        <v>45</v>
      </c>
      <c r="F22" s="664">
        <v>14</v>
      </c>
      <c r="G22" s="1244" t="s">
        <v>1701</v>
      </c>
      <c r="H22" s="1245" t="s">
        <v>1773</v>
      </c>
      <c r="I22" s="1178" t="s">
        <v>45</v>
      </c>
      <c r="K22" s="664">
        <v>14</v>
      </c>
      <c r="L22" s="1244" t="s">
        <v>1725</v>
      </c>
      <c r="M22" s="1245" t="s">
        <v>1797</v>
      </c>
      <c r="N22" s="1178" t="s">
        <v>44</v>
      </c>
      <c r="V22" s="1159"/>
      <c r="W22" s="1163"/>
      <c r="Y22" s="1163"/>
    </row>
    <row r="23" spans="1:25" ht="18.75" x14ac:dyDescent="0.3">
      <c r="A23" s="664">
        <v>15</v>
      </c>
      <c r="B23" s="1244" t="s">
        <v>1706</v>
      </c>
      <c r="C23" s="1245" t="s">
        <v>1778</v>
      </c>
      <c r="D23" s="1178" t="s">
        <v>44</v>
      </c>
      <c r="F23" s="664">
        <v>15</v>
      </c>
      <c r="G23" s="1244" t="s">
        <v>1707</v>
      </c>
      <c r="H23" s="1245" t="s">
        <v>1779</v>
      </c>
      <c r="I23" s="1178" t="s">
        <v>44</v>
      </c>
      <c r="K23" s="664">
        <v>15</v>
      </c>
      <c r="L23" s="1244" t="s">
        <v>1704</v>
      </c>
      <c r="M23" s="1245" t="s">
        <v>1776</v>
      </c>
      <c r="N23" s="1178" t="s">
        <v>44</v>
      </c>
      <c r="V23" s="1159"/>
      <c r="W23" s="1163"/>
      <c r="Y23" s="1163"/>
    </row>
    <row r="24" spans="1:25" ht="18.75" x14ac:dyDescent="0.3">
      <c r="A24" s="664">
        <v>16</v>
      </c>
      <c r="B24" s="1244" t="s">
        <v>1726</v>
      </c>
      <c r="C24" s="1245" t="s">
        <v>1798</v>
      </c>
      <c r="D24" s="1178" t="s">
        <v>44</v>
      </c>
      <c r="F24" s="664">
        <v>16</v>
      </c>
      <c r="G24" s="1246" t="s">
        <v>1683</v>
      </c>
      <c r="H24" s="1247" t="s">
        <v>1755</v>
      </c>
      <c r="I24" s="1178" t="s">
        <v>44</v>
      </c>
      <c r="K24" s="664">
        <v>16</v>
      </c>
      <c r="L24" s="1242" t="s">
        <v>1672</v>
      </c>
      <c r="M24" s="1243" t="s">
        <v>1744</v>
      </c>
      <c r="N24" s="1178" t="s">
        <v>45</v>
      </c>
      <c r="V24" s="1159"/>
      <c r="W24" s="1163"/>
      <c r="Y24" s="1163"/>
    </row>
    <row r="25" spans="1:25" ht="18.75" x14ac:dyDescent="0.3">
      <c r="A25" s="664">
        <v>17</v>
      </c>
      <c r="B25" s="1246" t="s">
        <v>1682</v>
      </c>
      <c r="C25" s="1247" t="s">
        <v>1754</v>
      </c>
      <c r="D25" s="1178" t="s">
        <v>44</v>
      </c>
      <c r="F25" s="698">
        <v>17</v>
      </c>
      <c r="G25" s="1244" t="s">
        <v>1709</v>
      </c>
      <c r="H25" s="1245" t="s">
        <v>1781</v>
      </c>
      <c r="I25" s="1178" t="s">
        <v>44</v>
      </c>
      <c r="K25" s="664">
        <v>17</v>
      </c>
      <c r="L25" s="1246" t="s">
        <v>1680</v>
      </c>
      <c r="M25" s="1247" t="s">
        <v>1752</v>
      </c>
      <c r="N25" s="1178" t="s">
        <v>45</v>
      </c>
      <c r="V25" s="1159"/>
      <c r="W25" s="1166"/>
      <c r="X25" s="1160"/>
      <c r="Y25" s="1163"/>
    </row>
    <row r="26" spans="1:25" ht="18.75" x14ac:dyDescent="0.3">
      <c r="A26" s="664">
        <v>18</v>
      </c>
      <c r="B26" s="1244" t="s">
        <v>1708</v>
      </c>
      <c r="C26" s="1245" t="s">
        <v>1780</v>
      </c>
      <c r="D26" s="1178" t="s">
        <v>44</v>
      </c>
      <c r="F26" s="698">
        <v>18</v>
      </c>
      <c r="G26" s="1244" t="s">
        <v>1727</v>
      </c>
      <c r="H26" s="1245" t="s">
        <v>1799</v>
      </c>
      <c r="I26" s="1178" t="s">
        <v>44</v>
      </c>
      <c r="K26" s="664">
        <v>18</v>
      </c>
      <c r="L26" s="1246" t="s">
        <v>1681</v>
      </c>
      <c r="M26" s="1247" t="s">
        <v>1753</v>
      </c>
      <c r="N26" s="1178" t="s">
        <v>44</v>
      </c>
      <c r="V26" s="1159"/>
      <c r="W26" s="1163"/>
      <c r="Y26" s="1163"/>
    </row>
    <row r="27" spans="1:25" ht="18.75" x14ac:dyDescent="0.3">
      <c r="A27" s="664">
        <v>19</v>
      </c>
      <c r="B27" s="1244" t="s">
        <v>1712</v>
      </c>
      <c r="C27" s="1245" t="s">
        <v>1784</v>
      </c>
      <c r="D27" s="1178" t="s">
        <v>44</v>
      </c>
      <c r="F27" s="698">
        <v>19</v>
      </c>
      <c r="G27" s="1244" t="s">
        <v>1710</v>
      </c>
      <c r="H27" s="1245" t="s">
        <v>1782</v>
      </c>
      <c r="I27" s="1178" t="s">
        <v>44</v>
      </c>
      <c r="K27" s="664">
        <v>19</v>
      </c>
      <c r="L27" s="1244" t="s">
        <v>1711</v>
      </c>
      <c r="M27" s="1245" t="s">
        <v>1783</v>
      </c>
      <c r="N27" s="1178" t="s">
        <v>44</v>
      </c>
      <c r="V27" s="1159"/>
      <c r="W27" s="1163"/>
      <c r="Y27" s="1163"/>
    </row>
    <row r="28" spans="1:25" ht="18.75" x14ac:dyDescent="0.3">
      <c r="A28" s="664">
        <v>20</v>
      </c>
      <c r="B28" s="1242" t="s">
        <v>1673</v>
      </c>
      <c r="C28" s="1243" t="s">
        <v>1745</v>
      </c>
      <c r="D28" s="1178" t="s">
        <v>45</v>
      </c>
      <c r="F28" s="698">
        <v>20</v>
      </c>
      <c r="G28" s="1244" t="s">
        <v>1713</v>
      </c>
      <c r="H28" s="1245" t="s">
        <v>1785</v>
      </c>
      <c r="I28" s="1178" t="s">
        <v>44</v>
      </c>
      <c r="K28" s="664">
        <v>20</v>
      </c>
      <c r="L28" s="1246" t="s">
        <v>1684</v>
      </c>
      <c r="M28" s="1247" t="s">
        <v>1756</v>
      </c>
      <c r="N28" s="1178" t="s">
        <v>44</v>
      </c>
      <c r="V28" s="1159"/>
      <c r="W28" s="1164"/>
      <c r="X28" s="1161"/>
      <c r="Y28" s="1163"/>
    </row>
    <row r="29" spans="1:25" ht="18.75" x14ac:dyDescent="0.3">
      <c r="A29" s="664">
        <v>21</v>
      </c>
      <c r="B29" s="1244" t="s">
        <v>1728</v>
      </c>
      <c r="C29" s="1245" t="s">
        <v>1800</v>
      </c>
      <c r="D29" s="1178" t="s">
        <v>44</v>
      </c>
      <c r="F29" s="664">
        <v>21</v>
      </c>
      <c r="G29" s="1244" t="s">
        <v>1716</v>
      </c>
      <c r="H29" s="1245" t="s">
        <v>1788</v>
      </c>
      <c r="I29" s="1178" t="s">
        <v>45</v>
      </c>
      <c r="K29" s="664">
        <v>21</v>
      </c>
      <c r="L29" s="1244" t="s">
        <v>1714</v>
      </c>
      <c r="M29" s="1245" t="s">
        <v>1786</v>
      </c>
      <c r="N29" s="1178" t="s">
        <v>45</v>
      </c>
      <c r="V29" s="1159"/>
      <c r="W29" s="1163"/>
      <c r="Y29" s="1163"/>
    </row>
    <row r="30" spans="1:25" ht="18.75" x14ac:dyDescent="0.3">
      <c r="A30" s="664">
        <v>22</v>
      </c>
      <c r="B30" s="1242" t="s">
        <v>1674</v>
      </c>
      <c r="C30" s="1243" t="s">
        <v>1746</v>
      </c>
      <c r="D30" s="1178" t="s">
        <v>44</v>
      </c>
      <c r="F30" s="698">
        <v>22</v>
      </c>
      <c r="G30" s="1242" t="s">
        <v>1675</v>
      </c>
      <c r="H30" s="1243" t="s">
        <v>1747</v>
      </c>
      <c r="I30" s="1178" t="s">
        <v>45</v>
      </c>
      <c r="K30" s="664">
        <v>22</v>
      </c>
      <c r="L30" s="1244" t="s">
        <v>1717</v>
      </c>
      <c r="M30" s="1245" t="s">
        <v>1789</v>
      </c>
      <c r="N30" s="1178" t="s">
        <v>44</v>
      </c>
      <c r="V30" s="1159"/>
      <c r="W30" s="1164"/>
      <c r="X30" s="1161"/>
      <c r="Y30" s="1163"/>
    </row>
    <row r="31" spans="1:25" ht="18.75" x14ac:dyDescent="0.3">
      <c r="A31" s="664">
        <v>23</v>
      </c>
      <c r="B31" s="1244" t="s">
        <v>1715</v>
      </c>
      <c r="C31" s="1245" t="s">
        <v>1787</v>
      </c>
      <c r="D31" s="1178" t="s">
        <v>45</v>
      </c>
      <c r="F31" s="664">
        <v>23</v>
      </c>
      <c r="G31" s="1244" t="s">
        <v>1729</v>
      </c>
      <c r="H31" s="1245" t="s">
        <v>1801</v>
      </c>
      <c r="I31" s="1178" t="s">
        <v>45</v>
      </c>
      <c r="K31" s="664">
        <v>23</v>
      </c>
      <c r="L31" s="1242" t="s">
        <v>1676</v>
      </c>
      <c r="M31" s="1243" t="s">
        <v>1748</v>
      </c>
      <c r="N31" s="1178" t="s">
        <v>45</v>
      </c>
      <c r="V31" s="1159"/>
      <c r="W31" s="1163"/>
      <c r="Y31" s="1163"/>
    </row>
    <row r="32" spans="1:25" ht="18.75" x14ac:dyDescent="0.3">
      <c r="A32" s="734">
        <v>24</v>
      </c>
      <c r="B32" s="1244" t="s">
        <v>1719</v>
      </c>
      <c r="C32" s="1245" t="s">
        <v>1791</v>
      </c>
      <c r="D32" s="1178" t="s">
        <v>44</v>
      </c>
      <c r="F32" s="698">
        <v>24</v>
      </c>
      <c r="G32" s="1244" t="s">
        <v>1718</v>
      </c>
      <c r="H32" s="1245" t="s">
        <v>1790</v>
      </c>
      <c r="I32" s="1178" t="s">
        <v>44</v>
      </c>
      <c r="K32" s="664">
        <v>24</v>
      </c>
      <c r="L32" s="1246" t="s">
        <v>1685</v>
      </c>
      <c r="M32" s="1247" t="s">
        <v>1757</v>
      </c>
      <c r="N32" s="1178" t="s">
        <v>45</v>
      </c>
      <c r="V32" s="1159"/>
      <c r="W32" s="1163"/>
      <c r="Y32" s="1163"/>
    </row>
    <row r="33" spans="1:25" ht="16.5" thickBot="1" x14ac:dyDescent="0.25">
      <c r="A33" s="668"/>
      <c r="B33" s="669"/>
      <c r="C33" s="1248"/>
      <c r="D33" s="670"/>
      <c r="F33" s="668"/>
      <c r="G33" s="699"/>
      <c r="H33" s="1049"/>
      <c r="I33" s="677"/>
      <c r="K33" s="668"/>
      <c r="L33" s="699"/>
      <c r="M33" s="1049"/>
      <c r="N33" s="677"/>
      <c r="V33" s="1159"/>
      <c r="W33" s="1163"/>
      <c r="Y33" s="1163"/>
    </row>
    <row r="34" spans="1:25" ht="15" customHeight="1" x14ac:dyDescent="0.2">
      <c r="B34" s="462"/>
      <c r="C34" s="520"/>
      <c r="V34" s="1159"/>
      <c r="W34" s="1164"/>
      <c r="X34" s="1161"/>
      <c r="Y34" s="1163"/>
    </row>
    <row r="35" spans="1:25" x14ac:dyDescent="0.2">
      <c r="B35" s="462"/>
      <c r="C35" s="659" t="s">
        <v>115</v>
      </c>
      <c r="D35" s="125">
        <f>COUNTIF(D9:D33,"L")</f>
        <v>12</v>
      </c>
      <c r="H35" s="464" t="s">
        <v>115</v>
      </c>
      <c r="I35" s="125">
        <f>COUNTIF(I9:I33,"L")</f>
        <v>12</v>
      </c>
      <c r="M35" s="464" t="s">
        <v>115</v>
      </c>
      <c r="N35" s="125">
        <f>COUNTIF(N9:N33,"L")</f>
        <v>11</v>
      </c>
      <c r="V35" s="1159"/>
      <c r="W35" s="1166"/>
      <c r="X35" s="1160"/>
      <c r="Y35" s="1163"/>
    </row>
    <row r="36" spans="1:25" ht="15.75" thickBot="1" x14ac:dyDescent="0.25">
      <c r="B36" s="462"/>
      <c r="C36" s="659" t="s">
        <v>264</v>
      </c>
      <c r="D36" s="125">
        <f>COUNTIF(D9:D33,"P")</f>
        <v>12</v>
      </c>
      <c r="H36" s="464" t="s">
        <v>1220</v>
      </c>
      <c r="I36" s="125">
        <f>COUNTIF(I9:I33,"P")</f>
        <v>12</v>
      </c>
      <c r="M36" s="464" t="s">
        <v>264</v>
      </c>
      <c r="N36" s="125">
        <f>COUNTIF(N9:N33,"P")</f>
        <v>13</v>
      </c>
      <c r="V36" s="1159"/>
      <c r="W36" s="1163"/>
      <c r="Y36" s="1163"/>
    </row>
    <row r="37" spans="1:25" x14ac:dyDescent="0.2">
      <c r="B37" s="462"/>
      <c r="C37" s="659"/>
      <c r="D37" s="394">
        <f>SUM(D35:D36)</f>
        <v>24</v>
      </c>
      <c r="H37" s="464"/>
      <c r="I37" s="394">
        <f>SUM(I35:I36)</f>
        <v>24</v>
      </c>
      <c r="M37" s="464"/>
      <c r="N37" s="394">
        <f>SUM(N35:N36)</f>
        <v>24</v>
      </c>
      <c r="V37" s="1159"/>
      <c r="W37" s="1164"/>
      <c r="X37" s="1161"/>
      <c r="Y37" s="1163"/>
    </row>
    <row r="38" spans="1:25" x14ac:dyDescent="0.2">
      <c r="A38" s="125" t="s">
        <v>1201</v>
      </c>
      <c r="B38" s="462"/>
      <c r="C38" s="520"/>
      <c r="F38" s="125" t="s">
        <v>265</v>
      </c>
      <c r="K38" s="125" t="s">
        <v>265</v>
      </c>
      <c r="V38" s="1159"/>
      <c r="W38" s="1163"/>
      <c r="Y38" s="1163"/>
    </row>
    <row r="39" spans="1:25" x14ac:dyDescent="0.2">
      <c r="B39" s="462"/>
      <c r="C39" s="520" t="s">
        <v>1803</v>
      </c>
      <c r="H39" s="125" t="s">
        <v>1804</v>
      </c>
      <c r="M39" s="125" t="s">
        <v>1805</v>
      </c>
      <c r="V39" s="1159"/>
      <c r="W39" s="1166"/>
      <c r="X39" s="1160"/>
      <c r="Y39" s="1163"/>
    </row>
    <row r="40" spans="1:25" x14ac:dyDescent="0.2">
      <c r="B40" s="462"/>
      <c r="C40" s="520"/>
      <c r="M40" s="495"/>
      <c r="V40" s="1159"/>
      <c r="W40" s="1164"/>
      <c r="X40" s="1161"/>
      <c r="Y40" s="1163"/>
    </row>
    <row r="41" spans="1:25" ht="18" x14ac:dyDescent="0.25">
      <c r="A41" s="608" t="s">
        <v>949</v>
      </c>
      <c r="B41" s="609"/>
      <c r="C41" s="713"/>
      <c r="D41" s="609"/>
      <c r="E41" s="609"/>
      <c r="F41" s="609"/>
      <c r="G41" s="609"/>
      <c r="H41" s="609"/>
      <c r="V41" s="1159"/>
      <c r="W41" s="1164"/>
      <c r="X41" s="1161"/>
      <c r="Y41" s="1163"/>
    </row>
    <row r="42" spans="1:25" ht="18" x14ac:dyDescent="0.25">
      <c r="A42" s="608" t="s">
        <v>1249</v>
      </c>
      <c r="B42" s="609"/>
      <c r="C42" s="713"/>
      <c r="D42" s="609"/>
      <c r="E42" s="609"/>
      <c r="F42" s="609"/>
      <c r="G42" s="609"/>
      <c r="H42" s="609"/>
      <c r="V42" s="1159"/>
      <c r="W42" s="1163"/>
      <c r="Y42" s="1163"/>
    </row>
    <row r="43" spans="1:25" ht="18" x14ac:dyDescent="0.25">
      <c r="A43" s="608" t="s">
        <v>142</v>
      </c>
      <c r="B43" s="609"/>
      <c r="C43" s="713"/>
      <c r="D43" s="609"/>
      <c r="E43" s="609"/>
      <c r="F43" s="609"/>
      <c r="G43" s="609"/>
      <c r="H43" s="609"/>
      <c r="V43" s="1159"/>
      <c r="W43" s="1163"/>
      <c r="Y43" s="1163"/>
    </row>
    <row r="44" spans="1:25" x14ac:dyDescent="0.2">
      <c r="V44" s="1159"/>
      <c r="W44" s="1164"/>
      <c r="X44" s="1161"/>
      <c r="Y44" s="1163"/>
    </row>
    <row r="45" spans="1:25" ht="16.5" thickBot="1" x14ac:dyDescent="0.3">
      <c r="A45" s="186" t="s">
        <v>1250</v>
      </c>
      <c r="B45" s="186"/>
      <c r="C45" s="517"/>
      <c r="D45" s="186"/>
      <c r="E45" s="186"/>
      <c r="F45" s="186" t="s">
        <v>1251</v>
      </c>
      <c r="G45" s="186"/>
      <c r="H45" s="186"/>
      <c r="I45" s="186"/>
      <c r="J45" s="186"/>
      <c r="K45" s="186" t="s">
        <v>1252</v>
      </c>
      <c r="L45" s="186"/>
      <c r="M45" s="186"/>
      <c r="N45" s="186"/>
      <c r="O45" s="186"/>
      <c r="P45" s="186"/>
      <c r="Q45" s="186"/>
      <c r="R45" s="186"/>
      <c r="S45" s="186"/>
      <c r="V45" s="1159"/>
      <c r="W45" s="1163"/>
      <c r="Y45" s="1163"/>
    </row>
    <row r="46" spans="1:25" ht="16.5" thickBot="1" x14ac:dyDescent="0.3">
      <c r="A46" s="187" t="s">
        <v>40</v>
      </c>
      <c r="B46" s="188" t="s">
        <v>41</v>
      </c>
      <c r="C46" s="188" t="s">
        <v>42</v>
      </c>
      <c r="D46" s="189" t="s">
        <v>43</v>
      </c>
      <c r="E46" s="186"/>
      <c r="F46" s="187" t="s">
        <v>40</v>
      </c>
      <c r="G46" s="188" t="s">
        <v>41</v>
      </c>
      <c r="H46" s="188" t="s">
        <v>42</v>
      </c>
      <c r="I46" s="189" t="s">
        <v>43</v>
      </c>
      <c r="J46" s="186"/>
      <c r="K46" s="187" t="s">
        <v>40</v>
      </c>
      <c r="L46" s="188" t="s">
        <v>41</v>
      </c>
      <c r="M46" s="188" t="s">
        <v>42</v>
      </c>
      <c r="N46" s="189" t="s">
        <v>43</v>
      </c>
      <c r="O46" s="186"/>
      <c r="P46" s="735"/>
      <c r="Q46" s="735"/>
      <c r="R46" s="735"/>
      <c r="S46" s="735"/>
      <c r="V46" s="1159"/>
      <c r="W46" s="1163"/>
      <c r="Y46" s="1163"/>
    </row>
    <row r="47" spans="1:25" ht="15.75" x14ac:dyDescent="0.25">
      <c r="A47" s="190"/>
      <c r="B47" s="191"/>
      <c r="C47" s="191"/>
      <c r="D47" s="192"/>
      <c r="E47" s="186"/>
      <c r="F47" s="190"/>
      <c r="G47" s="191"/>
      <c r="H47" s="191"/>
      <c r="I47" s="192"/>
      <c r="J47" s="186"/>
      <c r="K47" s="509"/>
      <c r="L47" s="510"/>
      <c r="M47" s="511"/>
      <c r="N47" s="512"/>
      <c r="P47" s="479"/>
      <c r="Q47" s="479"/>
      <c r="R47" s="495"/>
      <c r="S47" s="479"/>
      <c r="V47" s="1159"/>
      <c r="W47" s="1163"/>
      <c r="Y47" s="1163"/>
    </row>
    <row r="48" spans="1:25" ht="15.75" x14ac:dyDescent="0.25">
      <c r="A48" s="664">
        <v>1</v>
      </c>
      <c r="B48" s="460">
        <v>1116030046</v>
      </c>
      <c r="C48" s="836" t="s">
        <v>952</v>
      </c>
      <c r="D48" s="837" t="s">
        <v>45</v>
      </c>
      <c r="F48" s="664">
        <v>1</v>
      </c>
      <c r="G48" s="460">
        <v>1116030022</v>
      </c>
      <c r="H48" s="836" t="s">
        <v>975</v>
      </c>
      <c r="I48" s="837" t="s">
        <v>44</v>
      </c>
      <c r="K48" s="664">
        <v>1</v>
      </c>
      <c r="L48" s="460">
        <v>1116030045</v>
      </c>
      <c r="M48" s="836" t="s">
        <v>995</v>
      </c>
      <c r="N48" s="837" t="s">
        <v>44</v>
      </c>
      <c r="P48" s="462"/>
      <c r="Q48" s="736"/>
      <c r="R48" s="737"/>
      <c r="S48" s="736"/>
      <c r="V48" s="1159"/>
      <c r="W48" s="1166"/>
      <c r="X48" s="1160"/>
      <c r="Y48" s="1163"/>
    </row>
    <row r="49" spans="1:25" ht="15.75" x14ac:dyDescent="0.25">
      <c r="A49" s="664">
        <v>2</v>
      </c>
      <c r="B49" s="666">
        <v>1116030010</v>
      </c>
      <c r="C49" s="838" t="s">
        <v>953</v>
      </c>
      <c r="D49" s="837" t="s">
        <v>44</v>
      </c>
      <c r="F49" s="664">
        <v>2</v>
      </c>
      <c r="G49" s="460">
        <v>1116030048</v>
      </c>
      <c r="H49" s="836" t="s">
        <v>976</v>
      </c>
      <c r="I49" s="837" t="s">
        <v>45</v>
      </c>
      <c r="K49" s="664">
        <v>2</v>
      </c>
      <c r="L49" s="460">
        <v>1116030069</v>
      </c>
      <c r="M49" s="836" t="s">
        <v>996</v>
      </c>
      <c r="N49" s="837" t="s">
        <v>45</v>
      </c>
      <c r="P49" s="462"/>
      <c r="Q49" s="736"/>
      <c r="R49" s="737"/>
      <c r="S49" s="736"/>
      <c r="V49" s="1159"/>
      <c r="W49" s="1163"/>
      <c r="Y49" s="1163"/>
    </row>
    <row r="50" spans="1:25" ht="15.75" x14ac:dyDescent="0.25">
      <c r="A50" s="664">
        <v>3</v>
      </c>
      <c r="B50" s="460">
        <v>1116030047</v>
      </c>
      <c r="C50" s="836" t="s">
        <v>954</v>
      </c>
      <c r="D50" s="837" t="s">
        <v>44</v>
      </c>
      <c r="F50" s="664">
        <v>3</v>
      </c>
      <c r="G50" s="666">
        <v>1116030011</v>
      </c>
      <c r="H50" s="838" t="s">
        <v>977</v>
      </c>
      <c r="I50" s="837" t="s">
        <v>44</v>
      </c>
      <c r="K50" s="664">
        <v>3</v>
      </c>
      <c r="L50" s="460">
        <v>1116030024</v>
      </c>
      <c r="M50" s="836" t="s">
        <v>997</v>
      </c>
      <c r="N50" s="837" t="s">
        <v>45</v>
      </c>
      <c r="P50" s="462"/>
      <c r="Q50" s="738"/>
      <c r="R50" s="739"/>
      <c r="S50" s="736"/>
      <c r="V50" s="1159"/>
      <c r="W50" s="1163"/>
      <c r="Y50" s="1163"/>
    </row>
    <row r="51" spans="1:25" ht="15.75" x14ac:dyDescent="0.25">
      <c r="A51" s="664">
        <v>4</v>
      </c>
      <c r="B51" s="666">
        <v>1116030044</v>
      </c>
      <c r="C51" s="838" t="s">
        <v>955</v>
      </c>
      <c r="D51" s="837" t="s">
        <v>45</v>
      </c>
      <c r="F51" s="664">
        <v>4</v>
      </c>
      <c r="G51" s="460">
        <v>1116030050</v>
      </c>
      <c r="H51" s="836" t="s">
        <v>978</v>
      </c>
      <c r="I51" s="837" t="s">
        <v>44</v>
      </c>
      <c r="K51" s="664">
        <v>4</v>
      </c>
      <c r="L51" s="666">
        <v>1116030012</v>
      </c>
      <c r="M51" s="838" t="s">
        <v>998</v>
      </c>
      <c r="N51" s="837" t="s">
        <v>44</v>
      </c>
      <c r="P51" s="462"/>
      <c r="Q51" s="736"/>
      <c r="R51" s="737"/>
      <c r="S51" s="736"/>
      <c r="V51" s="1159"/>
      <c r="W51" s="1163"/>
      <c r="Y51" s="1163"/>
    </row>
    <row r="52" spans="1:25" ht="15.75" x14ac:dyDescent="0.25">
      <c r="A52" s="664">
        <v>5</v>
      </c>
      <c r="B52" s="460">
        <v>1116030049</v>
      </c>
      <c r="C52" s="836" t="s">
        <v>956</v>
      </c>
      <c r="D52" s="837" t="s">
        <v>45</v>
      </c>
      <c r="F52" s="664">
        <v>5</v>
      </c>
      <c r="G52" s="460">
        <v>1116030051</v>
      </c>
      <c r="H52" s="836" t="s">
        <v>979</v>
      </c>
      <c r="I52" s="837" t="s">
        <v>45</v>
      </c>
      <c r="K52" s="664">
        <v>5</v>
      </c>
      <c r="L52" s="460">
        <v>1116030054</v>
      </c>
      <c r="M52" s="836" t="s">
        <v>999</v>
      </c>
      <c r="N52" s="837" t="s">
        <v>45</v>
      </c>
      <c r="P52" s="462"/>
      <c r="Q52" s="738"/>
      <c r="R52" s="739"/>
      <c r="S52" s="736"/>
      <c r="V52" s="1159"/>
      <c r="W52" s="1163"/>
      <c r="Y52" s="1163"/>
    </row>
    <row r="53" spans="1:25" ht="15.75" x14ac:dyDescent="0.25">
      <c r="A53" s="664">
        <v>6</v>
      </c>
      <c r="B53" s="460">
        <v>1116030023</v>
      </c>
      <c r="C53" s="836" t="s">
        <v>957</v>
      </c>
      <c r="D53" s="837" t="s">
        <v>45</v>
      </c>
      <c r="F53" s="664">
        <v>6</v>
      </c>
      <c r="G53" s="460">
        <v>1116030053</v>
      </c>
      <c r="H53" s="836" t="s">
        <v>980</v>
      </c>
      <c r="I53" s="837" t="s">
        <v>44</v>
      </c>
      <c r="K53" s="664">
        <v>6</v>
      </c>
      <c r="L53" s="460">
        <v>1116030072</v>
      </c>
      <c r="M53" s="836" t="s">
        <v>1000</v>
      </c>
      <c r="N53" s="837" t="s">
        <v>45</v>
      </c>
      <c r="P53" s="462"/>
      <c r="Q53" s="738"/>
      <c r="R53" s="739"/>
      <c r="S53" s="736"/>
      <c r="V53" s="1159"/>
      <c r="W53" s="1163"/>
      <c r="Y53" s="1163"/>
    </row>
    <row r="54" spans="1:25" ht="15.75" x14ac:dyDescent="0.25">
      <c r="A54" s="664">
        <v>7</v>
      </c>
      <c r="B54" s="460">
        <v>1116030052</v>
      </c>
      <c r="C54" s="836" t="s">
        <v>958</v>
      </c>
      <c r="D54" s="837" t="s">
        <v>44</v>
      </c>
      <c r="F54" s="664">
        <v>7</v>
      </c>
      <c r="G54" s="689">
        <v>1116030080</v>
      </c>
      <c r="H54" s="818" t="s">
        <v>1210</v>
      </c>
      <c r="I54" s="837" t="s">
        <v>44</v>
      </c>
      <c r="K54" s="664">
        <v>7</v>
      </c>
      <c r="L54" s="1807">
        <v>1116030075</v>
      </c>
      <c r="M54" s="1808" t="s">
        <v>1001</v>
      </c>
      <c r="N54" s="1809" t="s">
        <v>44</v>
      </c>
      <c r="P54" s="462"/>
      <c r="Q54" s="736"/>
      <c r="R54" s="737"/>
      <c r="S54" s="736"/>
      <c r="V54" s="1159"/>
      <c r="W54" s="1164"/>
      <c r="X54" s="1161"/>
      <c r="Y54" s="1163"/>
    </row>
    <row r="55" spans="1:25" ht="15.75" x14ac:dyDescent="0.25">
      <c r="A55" s="664">
        <v>8</v>
      </c>
      <c r="B55" s="665">
        <v>1116030002</v>
      </c>
      <c r="C55" s="839" t="s">
        <v>959</v>
      </c>
      <c r="D55" s="837" t="s">
        <v>44</v>
      </c>
      <c r="F55" s="664">
        <v>8</v>
      </c>
      <c r="G55" s="460">
        <v>1116030025</v>
      </c>
      <c r="H55" s="836" t="s">
        <v>981</v>
      </c>
      <c r="I55" s="837" t="s">
        <v>45</v>
      </c>
      <c r="K55" s="664">
        <v>8</v>
      </c>
      <c r="L55" s="460">
        <v>1116030027</v>
      </c>
      <c r="M55" s="836" t="s">
        <v>1002</v>
      </c>
      <c r="N55" s="837" t="s">
        <v>44</v>
      </c>
      <c r="P55" s="462"/>
      <c r="Q55" s="738"/>
      <c r="R55" s="739"/>
      <c r="S55" s="736"/>
      <c r="V55" s="1159"/>
      <c r="W55" s="1163"/>
      <c r="Y55" s="1163"/>
    </row>
    <row r="56" spans="1:25" ht="15.75" x14ac:dyDescent="0.25">
      <c r="A56" s="664">
        <v>9</v>
      </c>
      <c r="B56" s="460">
        <v>1116030070</v>
      </c>
      <c r="C56" s="836" t="s">
        <v>960</v>
      </c>
      <c r="D56" s="837" t="s">
        <v>45</v>
      </c>
      <c r="F56" s="664">
        <v>9</v>
      </c>
      <c r="G56" s="460">
        <v>1116030059</v>
      </c>
      <c r="H56" s="836" t="s">
        <v>982</v>
      </c>
      <c r="I56" s="837" t="s">
        <v>44</v>
      </c>
      <c r="K56" s="664">
        <v>9</v>
      </c>
      <c r="L56" s="460">
        <v>1116030029</v>
      </c>
      <c r="M56" s="836" t="s">
        <v>1003</v>
      </c>
      <c r="N56" s="837" t="s">
        <v>44</v>
      </c>
      <c r="P56" s="462"/>
      <c r="Q56" s="736"/>
      <c r="R56" s="737"/>
      <c r="S56" s="736"/>
      <c r="V56" s="1159"/>
      <c r="W56" s="1163"/>
      <c r="Y56" s="1163"/>
    </row>
    <row r="57" spans="1:25" ht="15.75" x14ac:dyDescent="0.25">
      <c r="A57" s="664">
        <v>10</v>
      </c>
      <c r="B57" s="665">
        <v>1116030004</v>
      </c>
      <c r="C57" s="839" t="s">
        <v>961</v>
      </c>
      <c r="D57" s="837" t="s">
        <v>45</v>
      </c>
      <c r="F57" s="664">
        <v>10</v>
      </c>
      <c r="G57" s="666">
        <v>1116030015</v>
      </c>
      <c r="H57" s="838" t="s">
        <v>983</v>
      </c>
      <c r="I57" s="837" t="s">
        <v>45</v>
      </c>
      <c r="K57" s="664">
        <v>10</v>
      </c>
      <c r="L57" s="460">
        <v>1116030030</v>
      </c>
      <c r="M57" s="836" t="s">
        <v>1004</v>
      </c>
      <c r="N57" s="837" t="s">
        <v>44</v>
      </c>
      <c r="P57" s="462"/>
      <c r="Q57" s="738"/>
      <c r="R57" s="739"/>
      <c r="S57" s="736"/>
      <c r="V57" s="1159"/>
      <c r="W57" s="1164"/>
      <c r="X57" s="1161"/>
      <c r="Y57" s="1163"/>
    </row>
    <row r="58" spans="1:25" ht="15.75" x14ac:dyDescent="0.25">
      <c r="A58" s="664">
        <v>11</v>
      </c>
      <c r="B58" s="460">
        <v>1116030056</v>
      </c>
      <c r="C58" s="836" t="s">
        <v>962</v>
      </c>
      <c r="D58" s="837" t="s">
        <v>44</v>
      </c>
      <c r="F58" s="664">
        <v>11</v>
      </c>
      <c r="G58" s="460">
        <v>1116030034</v>
      </c>
      <c r="H58" s="836" t="s">
        <v>984</v>
      </c>
      <c r="I58" s="837" t="s">
        <v>45</v>
      </c>
      <c r="K58" s="664">
        <v>11</v>
      </c>
      <c r="L58" s="460">
        <v>1116030031</v>
      </c>
      <c r="M58" s="836" t="s">
        <v>1005</v>
      </c>
      <c r="N58" s="837" t="s">
        <v>45</v>
      </c>
      <c r="P58" s="462"/>
      <c r="Q58" s="738"/>
      <c r="R58" s="739"/>
      <c r="S58" s="736"/>
      <c r="V58" s="1159"/>
      <c r="W58" s="1163"/>
      <c r="Y58" s="1163"/>
    </row>
    <row r="59" spans="1:25" ht="15.75" x14ac:dyDescent="0.25">
      <c r="A59" s="664">
        <v>12</v>
      </c>
      <c r="B59" s="460">
        <v>1116030026</v>
      </c>
      <c r="C59" s="836" t="s">
        <v>963</v>
      </c>
      <c r="D59" s="837" t="s">
        <v>45</v>
      </c>
      <c r="F59" s="664">
        <v>12</v>
      </c>
      <c r="G59" s="460">
        <v>1116030035</v>
      </c>
      <c r="H59" s="836" t="s">
        <v>985</v>
      </c>
      <c r="I59" s="837" t="s">
        <v>45</v>
      </c>
      <c r="K59" s="664">
        <v>12</v>
      </c>
      <c r="L59" s="460">
        <v>1116030074</v>
      </c>
      <c r="M59" s="836" t="s">
        <v>1006</v>
      </c>
      <c r="N59" s="837" t="s">
        <v>45</v>
      </c>
      <c r="P59" s="462"/>
      <c r="Q59" s="738"/>
      <c r="R59" s="739"/>
      <c r="S59" s="736"/>
      <c r="V59" s="1159"/>
      <c r="W59" s="1163"/>
      <c r="Y59" s="1163"/>
    </row>
    <row r="60" spans="1:25" ht="15.75" x14ac:dyDescent="0.25">
      <c r="A60" s="664">
        <v>13</v>
      </c>
      <c r="B60" s="460">
        <v>1116030057</v>
      </c>
      <c r="C60" s="836" t="s">
        <v>964</v>
      </c>
      <c r="D60" s="837" t="s">
        <v>45</v>
      </c>
      <c r="F60" s="664">
        <v>13</v>
      </c>
      <c r="G60" s="460">
        <v>1116030063</v>
      </c>
      <c r="H60" s="836" t="s">
        <v>986</v>
      </c>
      <c r="I60" s="837" t="s">
        <v>45</v>
      </c>
      <c r="K60" s="664">
        <v>13</v>
      </c>
      <c r="L60" s="460">
        <v>1116030062</v>
      </c>
      <c r="M60" s="836" t="s">
        <v>1007</v>
      </c>
      <c r="N60" s="837" t="s">
        <v>45</v>
      </c>
      <c r="P60" s="462"/>
      <c r="Q60" s="736"/>
      <c r="R60" s="737"/>
      <c r="S60" s="736"/>
      <c r="V60" s="1159"/>
      <c r="W60" s="1163"/>
      <c r="Y60" s="1163"/>
    </row>
    <row r="61" spans="1:25" ht="15.75" x14ac:dyDescent="0.25">
      <c r="A61" s="664">
        <v>14</v>
      </c>
      <c r="B61" s="666">
        <v>1116030014</v>
      </c>
      <c r="C61" s="838" t="s">
        <v>965</v>
      </c>
      <c r="D61" s="837" t="s">
        <v>44</v>
      </c>
      <c r="F61" s="664">
        <v>14</v>
      </c>
      <c r="G61" s="665">
        <v>1116030007</v>
      </c>
      <c r="H61" s="839" t="s">
        <v>987</v>
      </c>
      <c r="I61" s="837" t="s">
        <v>45</v>
      </c>
      <c r="K61" s="664">
        <v>14</v>
      </c>
      <c r="L61" s="460">
        <v>1116030077</v>
      </c>
      <c r="M61" s="836" t="s">
        <v>1008</v>
      </c>
      <c r="N61" s="837" t="s">
        <v>1218</v>
      </c>
      <c r="P61" s="462"/>
      <c r="Q61" s="736"/>
      <c r="R61" s="737"/>
      <c r="S61" s="736"/>
      <c r="V61" s="1159"/>
      <c r="W61" s="1163"/>
      <c r="Y61" s="1163"/>
    </row>
    <row r="62" spans="1:25" ht="15.75" x14ac:dyDescent="0.25">
      <c r="A62" s="664">
        <v>15</v>
      </c>
      <c r="B62" s="460">
        <v>1116030058</v>
      </c>
      <c r="C62" s="836" t="s">
        <v>966</v>
      </c>
      <c r="D62" s="837" t="s">
        <v>44</v>
      </c>
      <c r="F62" s="664">
        <v>15</v>
      </c>
      <c r="G62" s="460">
        <v>1116030036</v>
      </c>
      <c r="H62" s="836" t="s">
        <v>988</v>
      </c>
      <c r="I62" s="837" t="s">
        <v>44</v>
      </c>
      <c r="K62" s="664">
        <v>15</v>
      </c>
      <c r="L62" s="666">
        <v>1116030016</v>
      </c>
      <c r="M62" s="838" t="s">
        <v>1009</v>
      </c>
      <c r="N62" s="837" t="s">
        <v>45</v>
      </c>
      <c r="P62" s="462"/>
      <c r="Q62" s="738"/>
      <c r="R62" s="739"/>
      <c r="S62" s="736"/>
      <c r="V62" s="1159"/>
      <c r="W62" s="1163"/>
      <c r="Y62" s="1163"/>
    </row>
    <row r="63" spans="1:25" ht="15.75" x14ac:dyDescent="0.25">
      <c r="A63" s="664">
        <v>16</v>
      </c>
      <c r="B63" s="460">
        <v>1116030028</v>
      </c>
      <c r="C63" s="836" t="s">
        <v>967</v>
      </c>
      <c r="D63" s="837" t="s">
        <v>44</v>
      </c>
      <c r="F63" s="664">
        <v>16</v>
      </c>
      <c r="G63" s="460">
        <v>1116030037</v>
      </c>
      <c r="H63" s="836" t="s">
        <v>989</v>
      </c>
      <c r="I63" s="837" t="s">
        <v>45</v>
      </c>
      <c r="K63" s="664">
        <v>16</v>
      </c>
      <c r="L63" s="460">
        <v>1116030065</v>
      </c>
      <c r="M63" s="836" t="s">
        <v>1010</v>
      </c>
      <c r="N63" s="837" t="s">
        <v>44</v>
      </c>
      <c r="P63" s="462"/>
      <c r="Q63" s="738"/>
      <c r="R63" s="739"/>
      <c r="S63" s="736"/>
      <c r="V63" s="1159"/>
      <c r="W63" s="1163"/>
      <c r="Y63" s="1163"/>
    </row>
    <row r="64" spans="1:25" ht="15.75" x14ac:dyDescent="0.25">
      <c r="A64" s="664">
        <v>17</v>
      </c>
      <c r="B64" s="460">
        <v>1116030061</v>
      </c>
      <c r="C64" s="836" t="s">
        <v>968</v>
      </c>
      <c r="D64" s="837" t="s">
        <v>44</v>
      </c>
      <c r="F64" s="698"/>
      <c r="G64" s="460">
        <v>1116030040</v>
      </c>
      <c r="H64" s="836" t="s">
        <v>991</v>
      </c>
      <c r="I64" s="837" t="s">
        <v>45</v>
      </c>
      <c r="K64" s="664">
        <v>17</v>
      </c>
      <c r="L64" s="460">
        <v>1116030079</v>
      </c>
      <c r="M64" s="836" t="s">
        <v>1217</v>
      </c>
      <c r="N64" s="837" t="s">
        <v>45</v>
      </c>
      <c r="P64" s="462"/>
      <c r="Q64" s="738"/>
      <c r="R64" s="739"/>
      <c r="S64" s="736"/>
      <c r="V64" s="1159"/>
      <c r="W64" s="1163"/>
      <c r="Y64" s="1163"/>
    </row>
    <row r="65" spans="1:25" ht="15.75" x14ac:dyDescent="0.25">
      <c r="A65" s="664">
        <v>18</v>
      </c>
      <c r="B65" s="460">
        <v>1116030032</v>
      </c>
      <c r="C65" s="836" t="s">
        <v>969</v>
      </c>
      <c r="D65" s="837" t="s">
        <v>44</v>
      </c>
      <c r="F65" s="698">
        <v>18</v>
      </c>
      <c r="G65" s="666">
        <v>1116030020</v>
      </c>
      <c r="H65" s="838" t="s">
        <v>992</v>
      </c>
      <c r="I65" s="837" t="s">
        <v>45</v>
      </c>
      <c r="K65" s="664">
        <v>18</v>
      </c>
      <c r="L65" s="666">
        <v>1116030018</v>
      </c>
      <c r="M65" s="838" t="s">
        <v>1011</v>
      </c>
      <c r="N65" s="837" t="s">
        <v>44</v>
      </c>
      <c r="P65" s="462"/>
      <c r="Q65" s="738"/>
      <c r="R65" s="739"/>
      <c r="S65" s="736"/>
      <c r="V65" s="1159"/>
      <c r="W65" s="1164"/>
      <c r="X65" s="1161"/>
      <c r="Y65" s="1163"/>
    </row>
    <row r="66" spans="1:25" ht="15.75" x14ac:dyDescent="0.25">
      <c r="A66" s="664">
        <v>19</v>
      </c>
      <c r="B66" s="460">
        <v>1116030064</v>
      </c>
      <c r="C66" s="836" t="s">
        <v>970</v>
      </c>
      <c r="D66" s="837" t="s">
        <v>45</v>
      </c>
      <c r="F66" s="698">
        <v>19</v>
      </c>
      <c r="G66" s="460">
        <v>1116030068</v>
      </c>
      <c r="H66" s="836" t="s">
        <v>993</v>
      </c>
      <c r="I66" s="837" t="s">
        <v>45</v>
      </c>
      <c r="K66" s="664">
        <v>19</v>
      </c>
      <c r="L66" s="460">
        <v>1116030041</v>
      </c>
      <c r="M66" s="836" t="s">
        <v>1012</v>
      </c>
      <c r="N66" s="837" t="s">
        <v>45</v>
      </c>
      <c r="P66" s="462"/>
      <c r="Q66" s="736"/>
      <c r="R66" s="737"/>
      <c r="S66" s="736"/>
      <c r="V66" s="1159"/>
      <c r="W66" s="1164"/>
      <c r="X66" s="1161"/>
      <c r="Y66" s="1163"/>
    </row>
    <row r="67" spans="1:25" ht="15.75" x14ac:dyDescent="0.25">
      <c r="A67" s="664">
        <v>20</v>
      </c>
      <c r="B67" s="460">
        <v>1116030073</v>
      </c>
      <c r="C67" s="836" t="s">
        <v>971</v>
      </c>
      <c r="D67" s="837" t="s">
        <v>45</v>
      </c>
      <c r="F67" s="698">
        <v>20</v>
      </c>
      <c r="G67" s="460">
        <v>1116030076</v>
      </c>
      <c r="H67" s="836" t="s">
        <v>994</v>
      </c>
      <c r="I67" s="837" t="s">
        <v>45</v>
      </c>
      <c r="K67" s="664">
        <v>20</v>
      </c>
      <c r="L67" s="666">
        <v>1116030021</v>
      </c>
      <c r="M67" s="838" t="s">
        <v>1013</v>
      </c>
      <c r="N67" s="837" t="s">
        <v>45</v>
      </c>
      <c r="P67" s="462"/>
      <c r="Q67" s="740"/>
      <c r="R67" s="741"/>
      <c r="S67" s="740"/>
      <c r="V67" s="1159"/>
      <c r="W67" s="1163"/>
      <c r="Y67" s="1163"/>
    </row>
    <row r="68" spans="1:25" ht="15.75" x14ac:dyDescent="0.25">
      <c r="A68" s="664">
        <v>21</v>
      </c>
      <c r="B68" s="460">
        <v>1116030066</v>
      </c>
      <c r="C68" s="836" t="s">
        <v>972</v>
      </c>
      <c r="D68" s="837" t="s">
        <v>45</v>
      </c>
      <c r="F68" s="664"/>
      <c r="G68" s="460"/>
      <c r="H68" s="836"/>
      <c r="I68" s="837"/>
      <c r="K68" s="664">
        <v>21</v>
      </c>
      <c r="L68" s="665">
        <v>1116030009</v>
      </c>
      <c r="M68" s="839" t="s">
        <v>1014</v>
      </c>
      <c r="N68" s="837" t="s">
        <v>1218</v>
      </c>
      <c r="P68" s="462"/>
      <c r="Q68" s="736"/>
      <c r="R68" s="737"/>
      <c r="S68" s="736"/>
      <c r="V68" s="1159"/>
      <c r="W68" s="1164"/>
      <c r="X68" s="1161"/>
      <c r="Y68" s="1163"/>
    </row>
    <row r="69" spans="1:25" ht="15.75" x14ac:dyDescent="0.25">
      <c r="A69" s="664">
        <v>22</v>
      </c>
      <c r="B69" s="666">
        <v>1116030019</v>
      </c>
      <c r="C69" s="838" t="s">
        <v>973</v>
      </c>
      <c r="D69" s="837" t="s">
        <v>45</v>
      </c>
      <c r="F69" s="664"/>
      <c r="G69" s="460"/>
      <c r="H69" s="836"/>
      <c r="I69" s="837"/>
      <c r="K69" s="664"/>
      <c r="L69" s="460"/>
      <c r="M69" s="836"/>
      <c r="N69" s="837"/>
      <c r="P69" s="462"/>
      <c r="Q69" s="736"/>
      <c r="R69" s="737"/>
      <c r="S69" s="736"/>
      <c r="V69" s="1159"/>
      <c r="W69" s="1163"/>
      <c r="Y69" s="1163"/>
    </row>
    <row r="70" spans="1:25" ht="15.75" x14ac:dyDescent="0.25">
      <c r="A70" s="664">
        <v>23</v>
      </c>
      <c r="B70" s="460">
        <v>1116030042</v>
      </c>
      <c r="C70" s="836" t="s">
        <v>974</v>
      </c>
      <c r="D70" s="837" t="s">
        <v>45</v>
      </c>
      <c r="F70" s="664"/>
      <c r="G70" s="460"/>
      <c r="H70" s="836"/>
      <c r="I70" s="837"/>
      <c r="K70" s="664"/>
      <c r="L70" s="460"/>
      <c r="M70" s="836"/>
      <c r="N70" s="837"/>
      <c r="P70" s="462"/>
      <c r="Q70" s="736"/>
      <c r="R70" s="737"/>
      <c r="S70" s="736"/>
      <c r="V70" s="1159"/>
      <c r="W70" s="1163"/>
      <c r="Y70" s="1163"/>
    </row>
    <row r="71" spans="1:25" ht="16.5" thickBot="1" x14ac:dyDescent="0.25">
      <c r="A71" s="734"/>
      <c r="B71" s="460"/>
      <c r="C71" s="836"/>
      <c r="D71" s="837"/>
      <c r="F71" s="734"/>
      <c r="G71" s="460"/>
      <c r="H71" s="836"/>
      <c r="I71" s="837"/>
      <c r="K71" s="734"/>
      <c r="L71" s="1042"/>
      <c r="M71" s="1043"/>
      <c r="N71" s="840"/>
      <c r="P71" s="462"/>
      <c r="Q71" s="742"/>
      <c r="R71" s="743"/>
      <c r="S71" s="558"/>
      <c r="V71" s="1159"/>
      <c r="W71" s="1163"/>
      <c r="Y71" s="1163"/>
    </row>
    <row r="72" spans="1:25" ht="15.75" thickBot="1" x14ac:dyDescent="0.25">
      <c r="A72" s="758"/>
      <c r="B72" s="759"/>
      <c r="C72" s="760"/>
      <c r="D72" s="761"/>
      <c r="F72" s="474"/>
      <c r="G72" s="284"/>
      <c r="H72" s="762"/>
      <c r="I72" s="763"/>
      <c r="K72" s="519"/>
      <c r="L72" s="764"/>
      <c r="M72" s="765"/>
      <c r="N72" s="744"/>
      <c r="P72" s="479"/>
      <c r="Q72" s="732"/>
      <c r="R72" s="520"/>
      <c r="S72" s="558"/>
      <c r="V72" s="1159"/>
      <c r="W72" s="1164"/>
      <c r="X72" s="1161"/>
      <c r="Y72" s="1163"/>
    </row>
    <row r="73" spans="1:25" x14ac:dyDescent="0.2">
      <c r="A73" s="479"/>
      <c r="B73" s="480"/>
      <c r="C73" s="481"/>
      <c r="D73" s="482"/>
      <c r="F73" s="483"/>
      <c r="G73" s="480"/>
      <c r="H73" s="484"/>
      <c r="I73" s="483"/>
      <c r="K73" s="479"/>
      <c r="L73" s="556"/>
      <c r="M73" s="557"/>
      <c r="N73" s="558"/>
      <c r="P73" s="479"/>
      <c r="Q73" s="63"/>
      <c r="R73" s="717"/>
      <c r="S73" s="63"/>
      <c r="V73" s="1159"/>
      <c r="W73" s="1166"/>
      <c r="X73" s="1160"/>
      <c r="Y73" s="1163"/>
    </row>
    <row r="74" spans="1:25" x14ac:dyDescent="0.2">
      <c r="A74"/>
      <c r="B74" s="111"/>
      <c r="C74" s="714" t="s">
        <v>115</v>
      </c>
      <c r="D74">
        <f>COUNTIF(D48:D72,"L")</f>
        <v>10</v>
      </c>
      <c r="F74"/>
      <c r="G74"/>
      <c r="H74" s="559" t="s">
        <v>115</v>
      </c>
      <c r="I74">
        <f>COUNTIF(I48:I72,"L")</f>
        <v>7</v>
      </c>
      <c r="K74"/>
      <c r="L74" s="111"/>
      <c r="M74" s="559" t="s">
        <v>115</v>
      </c>
      <c r="N74">
        <f>COUNTIF(N48:N72,"L")</f>
        <v>8</v>
      </c>
      <c r="P74" s="5"/>
      <c r="Q74" s="5"/>
      <c r="R74" s="714"/>
      <c r="S74" s="5"/>
      <c r="V74" s="1159"/>
      <c r="W74" s="1166"/>
      <c r="X74" s="1160"/>
      <c r="Y74" s="1163"/>
    </row>
    <row r="75" spans="1:25" ht="15.75" thickBot="1" x14ac:dyDescent="0.25">
      <c r="A75"/>
      <c r="B75" s="111"/>
      <c r="C75" s="714" t="s">
        <v>264</v>
      </c>
      <c r="D75">
        <f>COUNTIF(D48:E72,"P")</f>
        <v>13</v>
      </c>
      <c r="F75"/>
      <c r="G75"/>
      <c r="H75" s="559" t="s">
        <v>264</v>
      </c>
      <c r="I75">
        <f>COUNTIF(I48:J72,"P")</f>
        <v>13</v>
      </c>
      <c r="K75"/>
      <c r="L75" s="111"/>
      <c r="M75" s="559" t="s">
        <v>264</v>
      </c>
      <c r="N75">
        <f>COUNTIF(N48:O72,"P")</f>
        <v>13</v>
      </c>
      <c r="P75" s="5"/>
      <c r="Q75" s="5"/>
      <c r="R75" s="714"/>
      <c r="S75" s="5"/>
      <c r="V75" s="1159"/>
      <c r="W75" s="1163"/>
      <c r="Y75" s="1163"/>
    </row>
    <row r="76" spans="1:25" x14ac:dyDescent="0.2">
      <c r="A76"/>
      <c r="B76" s="111"/>
      <c r="C76" s="714"/>
      <c r="D76" s="394">
        <f>SUM(D74:D75)</f>
        <v>23</v>
      </c>
      <c r="H76" s="464"/>
      <c r="I76" s="394">
        <f>SUM(I74:I75)</f>
        <v>20</v>
      </c>
      <c r="N76" s="394">
        <f>SUM(N74:N75)</f>
        <v>21</v>
      </c>
      <c r="P76" s="5"/>
      <c r="Q76" s="5"/>
      <c r="R76" s="5"/>
      <c r="S76" s="5"/>
      <c r="V76" s="1159"/>
      <c r="W76" s="1166"/>
      <c r="X76" s="1160"/>
      <c r="Y76" s="1163"/>
    </row>
    <row r="77" spans="1:25" x14ac:dyDescent="0.2">
      <c r="A77" s="125" t="s">
        <v>265</v>
      </c>
      <c r="B77" s="462"/>
      <c r="C77" s="125"/>
      <c r="F77" s="125" t="s">
        <v>265</v>
      </c>
      <c r="K77" s="125" t="s">
        <v>265</v>
      </c>
      <c r="L77" s="462"/>
      <c r="N77" s="495"/>
      <c r="P77"/>
      <c r="Q77"/>
      <c r="R77"/>
      <c r="S77"/>
      <c r="V77" s="1159"/>
      <c r="W77" s="1163"/>
      <c r="Y77" s="1163"/>
    </row>
    <row r="78" spans="1:25" x14ac:dyDescent="0.2">
      <c r="A78"/>
      <c r="B78" s="111"/>
      <c r="C78" s="520" t="s">
        <v>1202</v>
      </c>
      <c r="H78" s="125" t="s">
        <v>1802</v>
      </c>
      <c r="M78" s="125" t="s">
        <v>1203</v>
      </c>
      <c r="N78" s="495"/>
      <c r="P78"/>
      <c r="Q78"/>
      <c r="R78"/>
      <c r="S78"/>
      <c r="V78" s="1159"/>
      <c r="W78" s="1163"/>
      <c r="Y78" s="1163"/>
    </row>
    <row r="79" spans="1:25" x14ac:dyDescent="0.2">
      <c r="V79" s="1159"/>
      <c r="W79" s="1164"/>
      <c r="X79" s="1161"/>
      <c r="Y79" s="1163"/>
    </row>
    <row r="80" spans="1:25" ht="18" x14ac:dyDescent="0.25">
      <c r="A80" s="608" t="s">
        <v>949</v>
      </c>
      <c r="B80" s="609"/>
      <c r="C80" s="713"/>
      <c r="D80" s="609"/>
      <c r="E80" s="609"/>
      <c r="F80" s="609"/>
      <c r="G80" s="609"/>
      <c r="H80" s="182"/>
      <c r="U80" s="487"/>
      <c r="V80" s="1159"/>
      <c r="W80" s="1166"/>
      <c r="X80" s="1160"/>
      <c r="Y80" s="1163"/>
    </row>
    <row r="81" spans="1:25" ht="18" x14ac:dyDescent="0.25">
      <c r="A81" s="580" t="s">
        <v>1248</v>
      </c>
      <c r="B81" s="182"/>
      <c r="C81" s="181"/>
      <c r="D81" s="182"/>
      <c r="E81" s="182"/>
      <c r="F81" s="182"/>
      <c r="G81" s="182"/>
      <c r="H81" s="182"/>
      <c r="U81" s="487"/>
      <c r="V81" s="467"/>
      <c r="W81" s="488"/>
      <c r="X81" s="467"/>
      <c r="Y81" s="487"/>
    </row>
    <row r="82" spans="1:25" ht="18" x14ac:dyDescent="0.25">
      <c r="A82" s="608" t="s">
        <v>142</v>
      </c>
      <c r="B82" s="609"/>
      <c r="C82" s="713"/>
      <c r="D82" s="609"/>
      <c r="E82" s="609"/>
      <c r="F82" s="609"/>
      <c r="G82" s="182"/>
      <c r="H82" s="182"/>
      <c r="U82" s="487"/>
      <c r="V82" s="63"/>
      <c r="W82" s="63"/>
      <c r="X82" s="462"/>
      <c r="Y82" s="487"/>
    </row>
    <row r="83" spans="1:25" x14ac:dyDescent="0.2">
      <c r="U83" s="487"/>
      <c r="V83" s="63"/>
      <c r="W83" s="63"/>
      <c r="X83" s="462"/>
      <c r="Y83" s="487"/>
    </row>
    <row r="84" spans="1:25" ht="16.5" thickBot="1" x14ac:dyDescent="0.3">
      <c r="A84" s="186" t="s">
        <v>1269</v>
      </c>
      <c r="B84" s="186"/>
      <c r="C84" s="517"/>
      <c r="D84" s="186"/>
      <c r="E84" s="186"/>
      <c r="F84" s="186" t="s">
        <v>1270</v>
      </c>
      <c r="G84" s="186"/>
      <c r="H84" s="186"/>
      <c r="I84" s="186"/>
      <c r="J84" s="186"/>
      <c r="K84" s="186" t="s">
        <v>1271</v>
      </c>
      <c r="L84" s="186"/>
      <c r="M84" s="186"/>
      <c r="N84" s="186"/>
      <c r="O84" s="186"/>
    </row>
    <row r="85" spans="1:25" ht="16.5" thickBot="1" x14ac:dyDescent="0.3">
      <c r="A85" s="187" t="s">
        <v>40</v>
      </c>
      <c r="B85" s="188" t="s">
        <v>41</v>
      </c>
      <c r="C85" s="188" t="s">
        <v>42</v>
      </c>
      <c r="D85" s="189" t="s">
        <v>43</v>
      </c>
      <c r="E85" s="186"/>
      <c r="F85" s="187" t="s">
        <v>40</v>
      </c>
      <c r="G85" s="188" t="s">
        <v>41</v>
      </c>
      <c r="H85" s="188" t="s">
        <v>42</v>
      </c>
      <c r="I85" s="189" t="s">
        <v>43</v>
      </c>
      <c r="J85" s="186"/>
      <c r="K85" s="187" t="s">
        <v>40</v>
      </c>
      <c r="L85" s="188" t="s">
        <v>41</v>
      </c>
      <c r="M85" s="188" t="s">
        <v>42</v>
      </c>
      <c r="N85" s="189" t="s">
        <v>43</v>
      </c>
      <c r="O85" s="186"/>
    </row>
    <row r="86" spans="1:25" ht="15.75" x14ac:dyDescent="0.25">
      <c r="A86" s="190"/>
      <c r="B86" s="191"/>
      <c r="C86" s="191"/>
      <c r="D86" s="192"/>
      <c r="E86" s="186"/>
      <c r="F86" s="190"/>
      <c r="G86" s="191"/>
      <c r="H86" s="191"/>
      <c r="I86" s="192"/>
      <c r="J86" s="186"/>
      <c r="K86" s="509"/>
      <c r="L86" s="510"/>
      <c r="M86" s="511"/>
      <c r="N86" s="512"/>
      <c r="O86" s="186"/>
    </row>
    <row r="87" spans="1:25" ht="15.75" x14ac:dyDescent="0.25">
      <c r="A87" s="504">
        <v>1</v>
      </c>
      <c r="B87" s="560">
        <v>1115030001</v>
      </c>
      <c r="C87" s="565" t="s">
        <v>684</v>
      </c>
      <c r="D87" s="754" t="s">
        <v>44</v>
      </c>
      <c r="F87" s="1094">
        <v>1</v>
      </c>
      <c r="G87" s="570">
        <v>1115030045</v>
      </c>
      <c r="H87" s="566" t="s">
        <v>685</v>
      </c>
      <c r="I87" s="754" t="s">
        <v>44</v>
      </c>
      <c r="K87" s="504">
        <v>1</v>
      </c>
      <c r="L87" s="459">
        <v>1115030047</v>
      </c>
      <c r="M87" s="458" t="s">
        <v>686</v>
      </c>
      <c r="N87" s="754" t="s">
        <v>44</v>
      </c>
    </row>
    <row r="88" spans="1:25" ht="15.75" x14ac:dyDescent="0.25">
      <c r="A88" s="504">
        <v>2</v>
      </c>
      <c r="B88" s="624">
        <v>1115030033</v>
      </c>
      <c r="C88" s="625" t="s">
        <v>687</v>
      </c>
      <c r="D88" s="755" t="s">
        <v>44</v>
      </c>
      <c r="F88" s="1094">
        <v>2</v>
      </c>
      <c r="G88" s="460">
        <v>1115030067</v>
      </c>
      <c r="H88" s="461" t="s">
        <v>688</v>
      </c>
      <c r="I88" s="754" t="s">
        <v>45</v>
      </c>
      <c r="K88" s="504">
        <v>2</v>
      </c>
      <c r="L88" s="459">
        <v>1115030034</v>
      </c>
      <c r="M88" s="461" t="s">
        <v>689</v>
      </c>
      <c r="N88" s="754" t="s">
        <v>45</v>
      </c>
    </row>
    <row r="89" spans="1:25" ht="15.75" x14ac:dyDescent="0.25">
      <c r="A89" s="504">
        <v>3</v>
      </c>
      <c r="B89" s="605">
        <v>1115030066</v>
      </c>
      <c r="C89" s="566" t="s">
        <v>690</v>
      </c>
      <c r="D89" s="754" t="s">
        <v>45</v>
      </c>
      <c r="F89" s="1094">
        <v>3</v>
      </c>
      <c r="G89" s="571">
        <v>1115030002</v>
      </c>
      <c r="H89" s="565" t="s">
        <v>691</v>
      </c>
      <c r="I89" s="754" t="s">
        <v>45</v>
      </c>
      <c r="K89" s="504">
        <v>3</v>
      </c>
      <c r="L89" s="459">
        <v>1115030048</v>
      </c>
      <c r="M89" s="461" t="s">
        <v>692</v>
      </c>
      <c r="N89" s="754" t="s">
        <v>44</v>
      </c>
    </row>
    <row r="90" spans="1:25" ht="15.75" x14ac:dyDescent="0.25">
      <c r="A90" s="504">
        <v>4</v>
      </c>
      <c r="B90" s="560">
        <v>1115030049</v>
      </c>
      <c r="C90" s="565" t="s">
        <v>693</v>
      </c>
      <c r="D90" s="754" t="s">
        <v>44</v>
      </c>
      <c r="F90" s="1094">
        <v>4</v>
      </c>
      <c r="G90" s="570">
        <v>1115030065</v>
      </c>
      <c r="H90" s="566" t="s">
        <v>694</v>
      </c>
      <c r="I90" s="754" t="s">
        <v>44</v>
      </c>
      <c r="K90" s="504">
        <v>4</v>
      </c>
      <c r="L90" s="562">
        <v>1115030003</v>
      </c>
      <c r="M90" s="566" t="s">
        <v>695</v>
      </c>
      <c r="N90" s="754" t="s">
        <v>45</v>
      </c>
    </row>
    <row r="91" spans="1:25" ht="15.75" x14ac:dyDescent="0.25">
      <c r="A91" s="504">
        <v>5</v>
      </c>
      <c r="B91" s="562">
        <v>1115030004</v>
      </c>
      <c r="C91" s="603" t="s">
        <v>696</v>
      </c>
      <c r="D91" s="754" t="s">
        <v>45</v>
      </c>
      <c r="F91" s="1094">
        <v>5</v>
      </c>
      <c r="G91" s="571">
        <v>1115030050</v>
      </c>
      <c r="H91" s="565" t="s">
        <v>697</v>
      </c>
      <c r="I91" s="754" t="s">
        <v>44</v>
      </c>
      <c r="K91" s="504">
        <v>5</v>
      </c>
      <c r="L91" s="562">
        <v>1115030007</v>
      </c>
      <c r="M91" s="566" t="s">
        <v>698</v>
      </c>
      <c r="N91" s="754" t="s">
        <v>44</v>
      </c>
    </row>
    <row r="92" spans="1:25" ht="15.75" x14ac:dyDescent="0.25">
      <c r="A92" s="504">
        <v>6</v>
      </c>
      <c r="B92" s="562">
        <v>1115030035</v>
      </c>
      <c r="C92" s="603" t="s">
        <v>699</v>
      </c>
      <c r="D92" s="754" t="s">
        <v>44</v>
      </c>
      <c r="F92" s="1094">
        <v>6</v>
      </c>
      <c r="G92" s="570">
        <v>1115030068</v>
      </c>
      <c r="H92" s="566" t="s">
        <v>700</v>
      </c>
      <c r="I92" s="754" t="s">
        <v>44</v>
      </c>
      <c r="K92" s="504">
        <v>6</v>
      </c>
      <c r="L92" s="459">
        <v>1115030037</v>
      </c>
      <c r="M92" s="461" t="s">
        <v>701</v>
      </c>
      <c r="N92" s="754" t="s">
        <v>45</v>
      </c>
    </row>
    <row r="93" spans="1:25" ht="15.75" x14ac:dyDescent="0.25">
      <c r="A93" s="504">
        <v>7</v>
      </c>
      <c r="B93" s="560">
        <v>1115030008</v>
      </c>
      <c r="C93" s="604" t="s">
        <v>702</v>
      </c>
      <c r="D93" s="754" t="s">
        <v>44</v>
      </c>
      <c r="F93" s="1094">
        <v>7</v>
      </c>
      <c r="G93" s="460">
        <v>1115030005</v>
      </c>
      <c r="H93" s="461" t="s">
        <v>703</v>
      </c>
      <c r="I93" s="754" t="s">
        <v>45</v>
      </c>
      <c r="K93" s="504">
        <v>7</v>
      </c>
      <c r="L93" s="605">
        <v>1115030010</v>
      </c>
      <c r="M93" s="622" t="s">
        <v>704</v>
      </c>
      <c r="N93" s="754" t="s">
        <v>45</v>
      </c>
    </row>
    <row r="94" spans="1:25" ht="15.75" x14ac:dyDescent="0.25">
      <c r="A94" s="504">
        <v>8</v>
      </c>
      <c r="B94" s="562">
        <v>1115030051</v>
      </c>
      <c r="C94" s="603" t="s">
        <v>705</v>
      </c>
      <c r="D94" s="754" t="s">
        <v>44</v>
      </c>
      <c r="F94" s="1094">
        <v>8</v>
      </c>
      <c r="G94" s="570">
        <v>1115030036</v>
      </c>
      <c r="H94" s="566" t="s">
        <v>706</v>
      </c>
      <c r="I94" s="754" t="s">
        <v>45</v>
      </c>
      <c r="K94" s="504">
        <v>8</v>
      </c>
      <c r="L94" s="473">
        <v>1115030070</v>
      </c>
      <c r="M94" s="518" t="s">
        <v>707</v>
      </c>
      <c r="N94" s="754" t="s">
        <v>44</v>
      </c>
    </row>
    <row r="95" spans="1:25" ht="15.75" x14ac:dyDescent="0.25">
      <c r="A95" s="504">
        <v>9</v>
      </c>
      <c r="B95" s="459">
        <v>1115030038</v>
      </c>
      <c r="C95" s="458" t="s">
        <v>708</v>
      </c>
      <c r="D95" s="754" t="s">
        <v>44</v>
      </c>
      <c r="F95" s="1094">
        <v>9</v>
      </c>
      <c r="G95" s="617">
        <v>1115030009</v>
      </c>
      <c r="H95" s="616" t="s">
        <v>711</v>
      </c>
      <c r="I95" s="756" t="s">
        <v>44</v>
      </c>
      <c r="K95" s="504">
        <v>9</v>
      </c>
      <c r="L95" s="473">
        <v>1115030013</v>
      </c>
      <c r="M95" s="614" t="s">
        <v>709</v>
      </c>
      <c r="N95" s="754" t="s">
        <v>45</v>
      </c>
    </row>
    <row r="96" spans="1:25" ht="15.75" x14ac:dyDescent="0.25">
      <c r="A96" s="504">
        <v>10</v>
      </c>
      <c r="B96" s="560">
        <v>1115030011</v>
      </c>
      <c r="C96" s="604" t="s">
        <v>710</v>
      </c>
      <c r="D96" s="754" t="s">
        <v>45</v>
      </c>
      <c r="F96" s="1094">
        <v>10</v>
      </c>
      <c r="G96" s="571">
        <v>1115030012</v>
      </c>
      <c r="H96" s="565" t="s">
        <v>714</v>
      </c>
      <c r="I96" s="754" t="s">
        <v>45</v>
      </c>
      <c r="K96" s="504">
        <v>10</v>
      </c>
      <c r="L96" s="459">
        <v>1115030040</v>
      </c>
      <c r="M96" s="458" t="s">
        <v>712</v>
      </c>
      <c r="N96" s="754" t="s">
        <v>45</v>
      </c>
    </row>
    <row r="97" spans="1:15" ht="15.75" x14ac:dyDescent="0.25">
      <c r="A97" s="504">
        <v>11</v>
      </c>
      <c r="B97" s="459">
        <v>1115030014</v>
      </c>
      <c r="C97" s="461" t="s">
        <v>713</v>
      </c>
      <c r="D97" s="754" t="s">
        <v>44</v>
      </c>
      <c r="F97" s="1094">
        <v>11</v>
      </c>
      <c r="G97" s="570">
        <v>1115030052</v>
      </c>
      <c r="H97" s="566" t="s">
        <v>717</v>
      </c>
      <c r="I97" s="754" t="s">
        <v>45</v>
      </c>
      <c r="K97" s="504">
        <v>11</v>
      </c>
      <c r="L97" s="562">
        <v>1115030016</v>
      </c>
      <c r="M97" s="603" t="s">
        <v>715</v>
      </c>
      <c r="N97" s="754" t="s">
        <v>45</v>
      </c>
    </row>
    <row r="98" spans="1:15" ht="15.75" x14ac:dyDescent="0.25">
      <c r="A98" s="504">
        <v>12</v>
      </c>
      <c r="B98" s="562">
        <v>1115030076</v>
      </c>
      <c r="C98" s="566" t="s">
        <v>716</v>
      </c>
      <c r="D98" s="754" t="s">
        <v>45</v>
      </c>
      <c r="F98" s="1094">
        <v>12</v>
      </c>
      <c r="G98" s="571">
        <v>1115030039</v>
      </c>
      <c r="H98" s="565" t="s">
        <v>719</v>
      </c>
      <c r="I98" s="754" t="s">
        <v>45</v>
      </c>
      <c r="K98" s="504">
        <v>12</v>
      </c>
      <c r="L98" s="562">
        <v>1115030055</v>
      </c>
      <c r="M98" s="603" t="s">
        <v>718</v>
      </c>
      <c r="N98" s="754" t="s">
        <v>44</v>
      </c>
    </row>
    <row r="99" spans="1:15" ht="15.75" x14ac:dyDescent="0.25">
      <c r="A99" s="504">
        <v>13</v>
      </c>
      <c r="B99" s="560">
        <v>1115030017</v>
      </c>
      <c r="C99" s="604" t="s">
        <v>721</v>
      </c>
      <c r="D99" s="754" t="s">
        <v>44</v>
      </c>
      <c r="F99" s="1094">
        <v>13</v>
      </c>
      <c r="G99" s="570">
        <v>1115030015</v>
      </c>
      <c r="H99" s="566" t="s">
        <v>722</v>
      </c>
      <c r="I99" s="754" t="s">
        <v>44</v>
      </c>
      <c r="K99" s="504">
        <v>13</v>
      </c>
      <c r="L99" s="459">
        <v>1115030056</v>
      </c>
      <c r="M99" s="461" t="s">
        <v>720</v>
      </c>
      <c r="N99" s="754" t="s">
        <v>44</v>
      </c>
    </row>
    <row r="100" spans="1:15" ht="15.75" x14ac:dyDescent="0.25">
      <c r="A100" s="504">
        <v>14</v>
      </c>
      <c r="B100" s="605">
        <v>1115030020</v>
      </c>
      <c r="C100" s="616" t="s">
        <v>723</v>
      </c>
      <c r="D100" s="756" t="s">
        <v>44</v>
      </c>
      <c r="F100" s="1094">
        <v>14</v>
      </c>
      <c r="G100" s="617">
        <v>1115030018</v>
      </c>
      <c r="H100" s="616" t="s">
        <v>724</v>
      </c>
      <c r="I100" s="756" t="s">
        <v>44</v>
      </c>
      <c r="K100" s="504">
        <v>14</v>
      </c>
      <c r="L100" s="562">
        <v>1115030078</v>
      </c>
      <c r="M100" s="603" t="s">
        <v>725</v>
      </c>
      <c r="N100" s="754" t="s">
        <v>44</v>
      </c>
    </row>
    <row r="101" spans="1:15" ht="14.25" customHeight="1" x14ac:dyDescent="0.25">
      <c r="A101" s="504">
        <v>15</v>
      </c>
      <c r="B101" s="459">
        <v>1115030057</v>
      </c>
      <c r="C101" s="458" t="s">
        <v>726</v>
      </c>
      <c r="D101" s="754" t="s">
        <v>44</v>
      </c>
      <c r="F101" s="1094">
        <v>15</v>
      </c>
      <c r="G101" s="570">
        <v>1115030021</v>
      </c>
      <c r="H101" s="566" t="s">
        <v>727</v>
      </c>
      <c r="I101" s="754" t="s">
        <v>44</v>
      </c>
      <c r="K101" s="958"/>
      <c r="L101" s="562">
        <v>1115030060</v>
      </c>
      <c r="M101" s="603" t="s">
        <v>729</v>
      </c>
      <c r="N101" s="754" t="s">
        <v>44</v>
      </c>
    </row>
    <row r="102" spans="1:15" ht="15.75" x14ac:dyDescent="0.25">
      <c r="A102" s="504">
        <v>16</v>
      </c>
      <c r="B102" s="605">
        <v>1115030058</v>
      </c>
      <c r="C102" s="616" t="s">
        <v>728</v>
      </c>
      <c r="D102" s="756" t="s">
        <v>45</v>
      </c>
      <c r="F102" s="1137"/>
      <c r="G102" s="460">
        <v>1115030024</v>
      </c>
      <c r="H102" s="461" t="s">
        <v>731</v>
      </c>
      <c r="I102" s="754" t="s">
        <v>45</v>
      </c>
      <c r="K102" s="504">
        <v>16</v>
      </c>
      <c r="L102" s="459">
        <v>1115030028</v>
      </c>
      <c r="M102" s="461" t="s">
        <v>732</v>
      </c>
      <c r="N102" s="754" t="s">
        <v>44</v>
      </c>
    </row>
    <row r="103" spans="1:15" ht="15" customHeight="1" x14ac:dyDescent="0.25">
      <c r="A103" s="504">
        <v>17</v>
      </c>
      <c r="B103" s="562">
        <v>1115030077</v>
      </c>
      <c r="C103" s="603" t="s">
        <v>730</v>
      </c>
      <c r="D103" s="754" t="s">
        <v>45</v>
      </c>
      <c r="F103" s="1094">
        <v>17</v>
      </c>
      <c r="G103" s="617">
        <v>1115030030</v>
      </c>
      <c r="H103" s="616" t="s">
        <v>736</v>
      </c>
      <c r="I103" s="756" t="s">
        <v>44</v>
      </c>
      <c r="K103" s="504">
        <v>17</v>
      </c>
      <c r="L103" s="605">
        <v>1115030072</v>
      </c>
      <c r="M103" s="566" t="s">
        <v>734</v>
      </c>
      <c r="N103" s="754" t="s">
        <v>44</v>
      </c>
    </row>
    <row r="104" spans="1:15" ht="15.75" x14ac:dyDescent="0.25">
      <c r="A104" s="504">
        <v>18</v>
      </c>
      <c r="B104" s="562">
        <v>1115030022</v>
      </c>
      <c r="C104" s="566" t="s">
        <v>733</v>
      </c>
      <c r="D104" s="754" t="s">
        <v>45</v>
      </c>
      <c r="F104" s="1094">
        <v>18</v>
      </c>
      <c r="G104" s="626">
        <v>1115030073</v>
      </c>
      <c r="H104" s="627" t="s">
        <v>739</v>
      </c>
      <c r="I104" s="756" t="s">
        <v>45</v>
      </c>
      <c r="K104" s="504">
        <v>18</v>
      </c>
      <c r="L104" s="459">
        <v>1115030062</v>
      </c>
      <c r="M104" s="458" t="s">
        <v>737</v>
      </c>
      <c r="N104" s="754" t="s">
        <v>44</v>
      </c>
    </row>
    <row r="105" spans="1:15" ht="15.75" x14ac:dyDescent="0.25">
      <c r="A105" s="504">
        <v>19</v>
      </c>
      <c r="B105" s="459">
        <v>1115030023</v>
      </c>
      <c r="C105" s="458" t="s">
        <v>735</v>
      </c>
      <c r="D105" s="754" t="s">
        <v>44</v>
      </c>
      <c r="F105" s="1094">
        <v>19</v>
      </c>
      <c r="G105" s="571">
        <v>1115030042</v>
      </c>
      <c r="H105" s="565" t="s">
        <v>897</v>
      </c>
      <c r="I105" s="754" t="s">
        <v>45</v>
      </c>
      <c r="K105" s="504">
        <v>19</v>
      </c>
      <c r="L105" s="562">
        <v>1115030032</v>
      </c>
      <c r="M105" s="603" t="s">
        <v>740</v>
      </c>
      <c r="N105" s="754" t="s">
        <v>45</v>
      </c>
    </row>
    <row r="106" spans="1:15" ht="15.75" x14ac:dyDescent="0.25">
      <c r="A106" s="504">
        <v>20</v>
      </c>
      <c r="B106" s="560">
        <v>1115030041</v>
      </c>
      <c r="C106" s="604" t="s">
        <v>738</v>
      </c>
      <c r="D106" s="754" t="s">
        <v>45</v>
      </c>
      <c r="F106" s="1094">
        <v>20</v>
      </c>
      <c r="G106" s="460">
        <v>1114030048</v>
      </c>
      <c r="H106" s="461" t="s">
        <v>932</v>
      </c>
      <c r="I106" s="754" t="s">
        <v>45</v>
      </c>
      <c r="K106" s="504">
        <v>20</v>
      </c>
      <c r="L106" s="562">
        <v>1115030043</v>
      </c>
      <c r="M106" s="603" t="s">
        <v>742</v>
      </c>
      <c r="N106" s="754" t="s">
        <v>45</v>
      </c>
    </row>
    <row r="107" spans="1:15" ht="15.75" x14ac:dyDescent="0.25">
      <c r="A107" s="504">
        <v>21</v>
      </c>
      <c r="B107" s="560">
        <v>1115030026</v>
      </c>
      <c r="C107" s="604" t="s">
        <v>741</v>
      </c>
      <c r="D107" s="754" t="s">
        <v>44</v>
      </c>
      <c r="F107" s="1094">
        <v>21</v>
      </c>
      <c r="G107" s="570">
        <v>1115030064</v>
      </c>
      <c r="H107" s="566" t="s">
        <v>744</v>
      </c>
      <c r="I107" s="757" t="s">
        <v>45</v>
      </c>
      <c r="K107" s="504">
        <v>21</v>
      </c>
      <c r="L107" s="459">
        <v>1115030044</v>
      </c>
      <c r="M107" s="458" t="s">
        <v>745</v>
      </c>
      <c r="N107" s="754" t="s">
        <v>45</v>
      </c>
    </row>
    <row r="108" spans="1:15" ht="15.75" x14ac:dyDescent="0.25">
      <c r="A108" s="504">
        <v>22</v>
      </c>
      <c r="B108" s="459">
        <v>1115030029</v>
      </c>
      <c r="C108" s="564" t="s">
        <v>743</v>
      </c>
      <c r="D108" s="757" t="s">
        <v>45</v>
      </c>
      <c r="F108" s="1094"/>
      <c r="G108" s="570"/>
      <c r="H108" s="566"/>
      <c r="I108" s="757"/>
      <c r="K108" s="504">
        <v>22</v>
      </c>
      <c r="L108" s="459">
        <v>1115030075</v>
      </c>
      <c r="M108" s="458" t="s">
        <v>747</v>
      </c>
      <c r="N108" s="754" t="s">
        <v>44</v>
      </c>
    </row>
    <row r="109" spans="1:15" ht="15.75" x14ac:dyDescent="0.25">
      <c r="A109" s="504">
        <v>23</v>
      </c>
      <c r="B109" s="459">
        <v>1115030074</v>
      </c>
      <c r="C109" s="461" t="s">
        <v>746</v>
      </c>
      <c r="D109" s="757" t="s">
        <v>44</v>
      </c>
      <c r="F109" s="1094"/>
      <c r="G109" s="460"/>
      <c r="H109" s="461"/>
      <c r="I109" s="757"/>
      <c r="K109" s="504"/>
      <c r="L109" s="459"/>
      <c r="M109" s="458"/>
      <c r="N109" s="754"/>
    </row>
    <row r="110" spans="1:15" ht="15.75" x14ac:dyDescent="0.25">
      <c r="A110" s="504"/>
      <c r="B110" s="560"/>
      <c r="C110" s="561"/>
      <c r="D110" s="757"/>
      <c r="F110" s="1094"/>
      <c r="G110" s="570"/>
      <c r="H110" s="566"/>
      <c r="I110" s="757"/>
      <c r="K110" s="504"/>
      <c r="L110" s="459"/>
      <c r="M110" s="458"/>
      <c r="N110" s="754"/>
    </row>
    <row r="111" spans="1:15" ht="15.75" thickBot="1" x14ac:dyDescent="0.25">
      <c r="A111" s="758"/>
      <c r="B111" s="759"/>
      <c r="C111" s="760"/>
      <c r="D111" s="761"/>
      <c r="F111" s="474"/>
      <c r="G111" s="284"/>
      <c r="H111" s="762"/>
      <c r="I111" s="763"/>
      <c r="K111" s="519"/>
      <c r="L111" s="764"/>
      <c r="M111" s="765"/>
      <c r="N111" s="744"/>
    </row>
    <row r="112" spans="1:15" x14ac:dyDescent="0.2">
      <c r="A112" s="479"/>
      <c r="B112" s="479"/>
      <c r="C112" s="495"/>
      <c r="D112" s="479"/>
      <c r="F112" s="479"/>
      <c r="G112" s="479"/>
      <c r="H112" s="495"/>
      <c r="I112" s="479"/>
      <c r="K112" s="479"/>
      <c r="L112" s="732"/>
      <c r="M112" s="520"/>
      <c r="N112" s="558"/>
      <c r="O112" s="63"/>
    </row>
    <row r="113" spans="1:19" x14ac:dyDescent="0.2">
      <c r="A113"/>
      <c r="B113" s="111"/>
      <c r="C113" s="714" t="s">
        <v>115</v>
      </c>
      <c r="D113">
        <f>COUNTIF(D87:D111,"L")</f>
        <v>14</v>
      </c>
      <c r="F113"/>
      <c r="G113"/>
      <c r="H113" s="1091" t="s">
        <v>115</v>
      </c>
      <c r="I113">
        <f>COUNTIF(I87:I111,"L")</f>
        <v>9</v>
      </c>
      <c r="K113" s="479"/>
      <c r="L113" s="733"/>
      <c r="M113" s="559" t="s">
        <v>115</v>
      </c>
      <c r="N113">
        <f>COUNTIF(N87:N111,"L")</f>
        <v>12</v>
      </c>
      <c r="O113" s="63"/>
    </row>
    <row r="114" spans="1:19" ht="15.75" thickBot="1" x14ac:dyDescent="0.25">
      <c r="A114"/>
      <c r="B114" s="111"/>
      <c r="C114" s="714" t="s">
        <v>264</v>
      </c>
      <c r="D114">
        <f>COUNTIF(D87:D111,"P")</f>
        <v>9</v>
      </c>
      <c r="F114"/>
      <c r="G114"/>
      <c r="H114" s="559" t="s">
        <v>264</v>
      </c>
      <c r="I114">
        <f>COUNTIF(I87:I111,"P")</f>
        <v>12</v>
      </c>
      <c r="M114" s="559" t="s">
        <v>264</v>
      </c>
      <c r="N114">
        <f>COUNTIF(N87:N111,"P")</f>
        <v>10</v>
      </c>
    </row>
    <row r="115" spans="1:19" x14ac:dyDescent="0.2">
      <c r="A115"/>
      <c r="B115" s="111"/>
      <c r="C115" s="714"/>
      <c r="D115" s="394">
        <f>SUM(D113:D114)</f>
        <v>23</v>
      </c>
      <c r="H115" s="464"/>
      <c r="I115" s="394">
        <f>SUM(I113:I114)</f>
        <v>21</v>
      </c>
      <c r="K115"/>
      <c r="L115" s="111"/>
      <c r="M115" s="464"/>
      <c r="N115" s="394">
        <f>SUM(N113:N114)</f>
        <v>22</v>
      </c>
    </row>
    <row r="116" spans="1:19" x14ac:dyDescent="0.2">
      <c r="A116" s="125" t="s">
        <v>265</v>
      </c>
      <c r="B116" s="462"/>
      <c r="C116" s="520"/>
      <c r="D116" s="63"/>
      <c r="F116" s="125" t="s">
        <v>265</v>
      </c>
      <c r="K116" s="125" t="s">
        <v>265</v>
      </c>
      <c r="L116" s="462"/>
      <c r="M116" s="463"/>
    </row>
    <row r="117" spans="1:19" x14ac:dyDescent="0.2">
      <c r="B117" s="462"/>
      <c r="C117" s="520" t="s">
        <v>1204</v>
      </c>
      <c r="D117"/>
      <c r="F117"/>
      <c r="G117"/>
      <c r="H117" s="125" t="s">
        <v>748</v>
      </c>
      <c r="I117"/>
      <c r="K117"/>
      <c r="L117"/>
      <c r="M117" s="495" t="s">
        <v>749</v>
      </c>
    </row>
    <row r="118" spans="1:19" ht="15.75" x14ac:dyDescent="0.25">
      <c r="A118" s="186"/>
    </row>
    <row r="119" spans="1:19" ht="18" x14ac:dyDescent="0.25">
      <c r="A119" s="842" t="s">
        <v>949</v>
      </c>
      <c r="B119" s="844"/>
      <c r="C119" s="884"/>
      <c r="D119" s="844"/>
      <c r="E119" s="844"/>
      <c r="F119" s="844"/>
      <c r="G119" s="844"/>
      <c r="H119" s="845"/>
      <c r="I119" s="845"/>
      <c r="J119" s="845"/>
      <c r="K119" s="845"/>
      <c r="L119" s="845"/>
      <c r="M119" s="845"/>
      <c r="N119" s="845"/>
      <c r="O119" s="845"/>
      <c r="P119" s="845"/>
      <c r="Q119" s="845"/>
      <c r="R119" s="845"/>
      <c r="S119" s="845"/>
    </row>
    <row r="120" spans="1:19" ht="18" x14ac:dyDescent="0.25">
      <c r="A120" s="842" t="s">
        <v>1243</v>
      </c>
      <c r="B120" s="844"/>
      <c r="C120" s="884"/>
      <c r="D120" s="844"/>
      <c r="E120" s="844"/>
      <c r="F120" s="844"/>
      <c r="G120" s="844"/>
      <c r="H120" s="845"/>
      <c r="I120" s="845"/>
      <c r="J120" s="845"/>
      <c r="K120" s="845"/>
      <c r="L120" s="845"/>
      <c r="M120" s="845"/>
      <c r="N120" s="845"/>
      <c r="O120" s="845"/>
      <c r="P120" s="845"/>
      <c r="Q120" s="845"/>
      <c r="R120" s="845"/>
      <c r="S120" s="845"/>
    </row>
    <row r="121" spans="1:19" ht="18" x14ac:dyDescent="0.25">
      <c r="A121" s="842" t="s">
        <v>142</v>
      </c>
      <c r="B121" s="844"/>
      <c r="C121" s="884"/>
      <c r="D121" s="844"/>
      <c r="E121" s="844"/>
      <c r="F121" s="844"/>
      <c r="G121" s="844"/>
      <c r="H121" s="845"/>
      <c r="I121" s="845"/>
      <c r="J121" s="845"/>
      <c r="K121" s="845"/>
      <c r="L121" s="845"/>
      <c r="M121" s="845"/>
      <c r="N121" s="845"/>
      <c r="O121" s="845"/>
      <c r="P121" s="845"/>
      <c r="Q121" s="845"/>
      <c r="R121" s="845"/>
      <c r="S121" s="845"/>
    </row>
    <row r="122" spans="1:19" x14ac:dyDescent="0.2">
      <c r="A122" s="845"/>
      <c r="B122" s="845"/>
      <c r="C122" s="846"/>
      <c r="D122" s="845"/>
      <c r="E122" s="845"/>
      <c r="F122" s="845"/>
      <c r="G122" s="845"/>
      <c r="H122" s="845"/>
      <c r="I122" s="845"/>
      <c r="J122" s="845"/>
      <c r="K122" s="845"/>
      <c r="L122" s="845"/>
      <c r="M122" s="845"/>
      <c r="N122" s="845"/>
      <c r="O122" s="845"/>
      <c r="P122" s="845"/>
      <c r="Q122" s="845"/>
      <c r="R122" s="845"/>
      <c r="S122" s="845"/>
    </row>
    <row r="123" spans="1:19" ht="16.5" thickBot="1" x14ac:dyDescent="0.3">
      <c r="A123" s="847" t="s">
        <v>1244</v>
      </c>
      <c r="B123" s="847"/>
      <c r="C123" s="848"/>
      <c r="D123" s="847"/>
      <c r="E123" s="847"/>
      <c r="F123" s="847" t="s">
        <v>1245</v>
      </c>
      <c r="G123" s="847"/>
      <c r="H123" s="847"/>
      <c r="I123" s="847"/>
      <c r="J123" s="847"/>
      <c r="K123" s="847" t="s">
        <v>1246</v>
      </c>
      <c r="L123" s="847"/>
      <c r="M123" s="847"/>
      <c r="N123" s="847"/>
      <c r="O123" s="847"/>
      <c r="P123" s="847" t="s">
        <v>1247</v>
      </c>
      <c r="Q123" s="847"/>
      <c r="R123" s="847"/>
      <c r="S123" s="847"/>
    </row>
    <row r="124" spans="1:19" ht="16.5" thickBot="1" x14ac:dyDescent="0.3">
      <c r="A124" s="849" t="s">
        <v>40</v>
      </c>
      <c r="B124" s="850" t="s">
        <v>41</v>
      </c>
      <c r="C124" s="850" t="s">
        <v>42</v>
      </c>
      <c r="D124" s="851" t="s">
        <v>43</v>
      </c>
      <c r="E124" s="847"/>
      <c r="F124" s="849" t="s">
        <v>40</v>
      </c>
      <c r="G124" s="850" t="s">
        <v>41</v>
      </c>
      <c r="H124" s="850" t="s">
        <v>42</v>
      </c>
      <c r="I124" s="851" t="s">
        <v>43</v>
      </c>
      <c r="J124" s="847"/>
      <c r="K124" s="849" t="s">
        <v>40</v>
      </c>
      <c r="L124" s="850" t="s">
        <v>41</v>
      </c>
      <c r="M124" s="850" t="s">
        <v>42</v>
      </c>
      <c r="N124" s="851" t="s">
        <v>43</v>
      </c>
      <c r="O124" s="847"/>
      <c r="P124" s="849" t="s">
        <v>40</v>
      </c>
      <c r="Q124" s="850" t="s">
        <v>41</v>
      </c>
      <c r="R124" s="850" t="s">
        <v>42</v>
      </c>
      <c r="S124" s="851" t="s">
        <v>43</v>
      </c>
    </row>
    <row r="125" spans="1:19" ht="15.75" x14ac:dyDescent="0.25">
      <c r="A125" s="853"/>
      <c r="B125" s="854"/>
      <c r="C125" s="854"/>
      <c r="D125" s="855"/>
      <c r="E125" s="847"/>
      <c r="F125" s="853"/>
      <c r="G125" s="854"/>
      <c r="H125" s="854"/>
      <c r="I125" s="855"/>
      <c r="J125" s="847"/>
      <c r="K125" s="853"/>
      <c r="L125" s="854"/>
      <c r="M125" s="854"/>
      <c r="N125" s="855"/>
      <c r="O125" s="847"/>
      <c r="P125" s="853"/>
      <c r="Q125" s="854"/>
      <c r="R125" s="854"/>
      <c r="S125" s="855"/>
    </row>
    <row r="126" spans="1:19" ht="15.75" x14ac:dyDescent="0.25">
      <c r="A126" s="857">
        <v>1</v>
      </c>
      <c r="B126" s="899">
        <v>1114030001</v>
      </c>
      <c r="C126" s="904" t="s">
        <v>395</v>
      </c>
      <c r="D126" s="888" t="s">
        <v>44</v>
      </c>
      <c r="E126" s="845"/>
      <c r="F126" s="889">
        <v>1</v>
      </c>
      <c r="G126" s="890">
        <v>1114030026</v>
      </c>
      <c r="H126" s="891" t="s">
        <v>396</v>
      </c>
      <c r="I126" s="888" t="s">
        <v>44</v>
      </c>
      <c r="J126" s="845"/>
      <c r="K126" s="857">
        <v>1</v>
      </c>
      <c r="L126" s="1119">
        <v>3114110002</v>
      </c>
      <c r="M126" s="1120" t="s">
        <v>475</v>
      </c>
      <c r="N126" s="781" t="s">
        <v>44</v>
      </c>
      <c r="O126" s="845"/>
      <c r="P126" s="857">
        <v>1</v>
      </c>
      <c r="Q126" s="932">
        <v>3114110001</v>
      </c>
      <c r="R126" s="1115" t="s">
        <v>476</v>
      </c>
      <c r="S126" s="781" t="s">
        <v>44</v>
      </c>
    </row>
    <row r="127" spans="1:19" ht="15.75" x14ac:dyDescent="0.25">
      <c r="A127" s="858">
        <v>2</v>
      </c>
      <c r="B127" s="1129">
        <v>1114030027</v>
      </c>
      <c r="C127" s="1126" t="s">
        <v>397</v>
      </c>
      <c r="D127" s="888" t="s">
        <v>44</v>
      </c>
      <c r="E127" s="845"/>
      <c r="F127" s="894">
        <v>2</v>
      </c>
      <c r="G127" s="890">
        <v>1114030049</v>
      </c>
      <c r="H127" s="891" t="s">
        <v>401</v>
      </c>
      <c r="I127" s="888" t="s">
        <v>44</v>
      </c>
      <c r="J127" s="845"/>
      <c r="K127" s="858">
        <v>2</v>
      </c>
      <c r="L127" s="932">
        <v>3114110049</v>
      </c>
      <c r="M127" s="1115" t="s">
        <v>479</v>
      </c>
      <c r="N127" s="781" t="s">
        <v>45</v>
      </c>
      <c r="O127" s="845"/>
      <c r="P127" s="879">
        <v>2</v>
      </c>
      <c r="Q127" s="1119">
        <v>3114110005</v>
      </c>
      <c r="R127" s="891" t="s">
        <v>480</v>
      </c>
      <c r="S127" s="781" t="s">
        <v>44</v>
      </c>
    </row>
    <row r="128" spans="1:19" ht="15.75" x14ac:dyDescent="0.25">
      <c r="A128" s="858">
        <v>3</v>
      </c>
      <c r="B128" s="1130">
        <v>1114030030</v>
      </c>
      <c r="C128" s="1120" t="s">
        <v>400</v>
      </c>
      <c r="D128" s="888" t="s">
        <v>44</v>
      </c>
      <c r="E128" s="843"/>
      <c r="F128" s="889">
        <v>3</v>
      </c>
      <c r="G128" s="900">
        <v>1114030002</v>
      </c>
      <c r="H128" s="901" t="s">
        <v>405</v>
      </c>
      <c r="I128" s="888" t="s">
        <v>44</v>
      </c>
      <c r="J128" s="845"/>
      <c r="K128" s="857">
        <v>3</v>
      </c>
      <c r="L128" s="1119">
        <v>3114110006</v>
      </c>
      <c r="M128" s="1120" t="s">
        <v>482</v>
      </c>
      <c r="N128" s="781" t="s">
        <v>44</v>
      </c>
      <c r="O128" s="845"/>
      <c r="P128" s="858">
        <v>3</v>
      </c>
      <c r="Q128" s="932">
        <v>3114110027</v>
      </c>
      <c r="R128" s="1115" t="s">
        <v>483</v>
      </c>
      <c r="S128" s="781" t="s">
        <v>45</v>
      </c>
    </row>
    <row r="129" spans="1:19" ht="15.75" x14ac:dyDescent="0.25">
      <c r="A129" s="858">
        <v>4</v>
      </c>
      <c r="B129" s="1130">
        <v>1114030004</v>
      </c>
      <c r="C129" s="1120" t="s">
        <v>404</v>
      </c>
      <c r="D129" s="888" t="s">
        <v>44</v>
      </c>
      <c r="E129" s="845"/>
      <c r="F129" s="894">
        <v>4</v>
      </c>
      <c r="G129" s="900">
        <v>1114030028</v>
      </c>
      <c r="H129" s="901" t="s">
        <v>408</v>
      </c>
      <c r="I129" s="888" t="s">
        <v>45</v>
      </c>
      <c r="J129" s="845"/>
      <c r="K129" s="858">
        <v>4</v>
      </c>
      <c r="L129" s="1119">
        <v>3114110028</v>
      </c>
      <c r="M129" s="1120" t="s">
        <v>485</v>
      </c>
      <c r="N129" s="781" t="s">
        <v>45</v>
      </c>
      <c r="O129" s="845"/>
      <c r="P129" s="858">
        <v>4</v>
      </c>
      <c r="Q129" s="932">
        <v>3114110057</v>
      </c>
      <c r="R129" s="1115" t="s">
        <v>623</v>
      </c>
      <c r="S129" s="781" t="s">
        <v>44</v>
      </c>
    </row>
    <row r="130" spans="1:19" ht="15.75" x14ac:dyDescent="0.25">
      <c r="A130" s="858">
        <v>5</v>
      </c>
      <c r="B130" s="899">
        <v>1114030032</v>
      </c>
      <c r="C130" s="1115" t="s">
        <v>407</v>
      </c>
      <c r="D130" s="888" t="s">
        <v>45</v>
      </c>
      <c r="E130" s="845"/>
      <c r="F130" s="894">
        <v>5</v>
      </c>
      <c r="G130" s="890">
        <v>1114030003</v>
      </c>
      <c r="H130" s="891" t="s">
        <v>411</v>
      </c>
      <c r="I130" s="888" t="s">
        <v>45</v>
      </c>
      <c r="J130" s="845"/>
      <c r="K130" s="857">
        <v>5</v>
      </c>
      <c r="L130" s="1119">
        <v>3114110030</v>
      </c>
      <c r="M130" s="891" t="s">
        <v>489</v>
      </c>
      <c r="N130" s="781" t="s">
        <v>45</v>
      </c>
      <c r="O130" s="845"/>
      <c r="P130" s="857">
        <v>5</v>
      </c>
      <c r="Q130" s="1119">
        <v>3114110029</v>
      </c>
      <c r="R130" s="1120" t="s">
        <v>486</v>
      </c>
      <c r="S130" s="781" t="s">
        <v>45</v>
      </c>
    </row>
    <row r="131" spans="1:19" ht="15.75" x14ac:dyDescent="0.25">
      <c r="A131" s="858">
        <v>6</v>
      </c>
      <c r="B131" s="899">
        <v>1114030034</v>
      </c>
      <c r="C131" s="1115" t="s">
        <v>416</v>
      </c>
      <c r="D131" s="888" t="s">
        <v>45</v>
      </c>
      <c r="E131" s="845"/>
      <c r="F131" s="889">
        <v>6</v>
      </c>
      <c r="G131" s="903">
        <v>1114030029</v>
      </c>
      <c r="H131" s="904" t="s">
        <v>413</v>
      </c>
      <c r="I131" s="888" t="s">
        <v>44</v>
      </c>
      <c r="J131" s="845"/>
      <c r="K131" s="858">
        <v>6</v>
      </c>
      <c r="L131" s="932">
        <v>3114110009</v>
      </c>
      <c r="M131" s="1115" t="s">
        <v>496</v>
      </c>
      <c r="N131" s="781" t="s">
        <v>45</v>
      </c>
      <c r="O131" s="845"/>
      <c r="P131" s="879">
        <v>6</v>
      </c>
      <c r="Q131" s="932">
        <v>3114110031</v>
      </c>
      <c r="R131" s="1115" t="s">
        <v>493</v>
      </c>
      <c r="S131" s="781" t="s">
        <v>45</v>
      </c>
    </row>
    <row r="132" spans="1:19" ht="15.75" x14ac:dyDescent="0.25">
      <c r="A132" s="858">
        <v>7</v>
      </c>
      <c r="B132" s="1129">
        <v>1114030006</v>
      </c>
      <c r="C132" s="901" t="s">
        <v>420</v>
      </c>
      <c r="D132" s="888" t="s">
        <v>44</v>
      </c>
      <c r="E132" s="845"/>
      <c r="F132" s="889">
        <v>7</v>
      </c>
      <c r="G132" s="903">
        <v>1114030016</v>
      </c>
      <c r="H132" s="904" t="s">
        <v>417</v>
      </c>
      <c r="I132" s="888" t="s">
        <v>45</v>
      </c>
      <c r="J132" s="845"/>
      <c r="K132" s="857">
        <v>7</v>
      </c>
      <c r="L132" s="932">
        <v>3114110032</v>
      </c>
      <c r="M132" s="1115" t="s">
        <v>500</v>
      </c>
      <c r="N132" s="781" t="s">
        <v>45</v>
      </c>
      <c r="O132" s="845"/>
      <c r="P132" s="858">
        <v>7</v>
      </c>
      <c r="Q132" s="1119">
        <v>3114110055</v>
      </c>
      <c r="R132" s="1120" t="s">
        <v>497</v>
      </c>
      <c r="S132" s="781" t="s">
        <v>44</v>
      </c>
    </row>
    <row r="133" spans="1:19" ht="15.75" x14ac:dyDescent="0.25">
      <c r="A133" s="858">
        <v>8</v>
      </c>
      <c r="B133" s="1129">
        <v>1114030036</v>
      </c>
      <c r="C133" s="1126" t="s">
        <v>424</v>
      </c>
      <c r="D133" s="888" t="s">
        <v>45</v>
      </c>
      <c r="E133" s="845"/>
      <c r="F133" s="894">
        <v>8</v>
      </c>
      <c r="G133" s="903">
        <v>1114030031</v>
      </c>
      <c r="H133" s="904" t="s">
        <v>421</v>
      </c>
      <c r="I133" s="888" t="s">
        <v>44</v>
      </c>
      <c r="J133" s="845"/>
      <c r="K133" s="858">
        <v>8</v>
      </c>
      <c r="L133" s="932">
        <v>3114110010</v>
      </c>
      <c r="M133" s="1115" t="s">
        <v>502</v>
      </c>
      <c r="N133" s="781" t="s">
        <v>45</v>
      </c>
      <c r="O133" s="845"/>
      <c r="P133" s="858">
        <v>8</v>
      </c>
      <c r="Q133" s="932">
        <v>3114110033</v>
      </c>
      <c r="R133" s="904" t="s">
        <v>501</v>
      </c>
      <c r="S133" s="781" t="s">
        <v>45</v>
      </c>
    </row>
    <row r="134" spans="1:19" ht="15.75" x14ac:dyDescent="0.25">
      <c r="A134" s="857">
        <v>9</v>
      </c>
      <c r="B134" s="1130">
        <v>1114030018</v>
      </c>
      <c r="C134" s="1120" t="s">
        <v>428</v>
      </c>
      <c r="D134" s="888" t="s">
        <v>45</v>
      </c>
      <c r="E134" s="845"/>
      <c r="F134" s="889">
        <v>9</v>
      </c>
      <c r="G134" s="903">
        <v>1114030033</v>
      </c>
      <c r="H134" s="904" t="s">
        <v>425</v>
      </c>
      <c r="I134" s="888" t="s">
        <v>45</v>
      </c>
      <c r="J134" s="845"/>
      <c r="K134" s="857">
        <v>9</v>
      </c>
      <c r="L134" s="932">
        <v>3114110056</v>
      </c>
      <c r="M134" s="904" t="s">
        <v>504</v>
      </c>
      <c r="N134" s="781" t="s">
        <v>44</v>
      </c>
      <c r="O134" s="845"/>
      <c r="P134" s="857">
        <v>9</v>
      </c>
      <c r="Q134" s="932">
        <v>3114110013</v>
      </c>
      <c r="R134" s="1115" t="s">
        <v>503</v>
      </c>
      <c r="S134" s="781" t="s">
        <v>45</v>
      </c>
    </row>
    <row r="135" spans="1:19" ht="15.75" x14ac:dyDescent="0.25">
      <c r="A135" s="858">
        <v>10</v>
      </c>
      <c r="B135" s="1129">
        <v>1114030008</v>
      </c>
      <c r="C135" s="1126" t="s">
        <v>431</v>
      </c>
      <c r="D135" s="888" t="s">
        <v>44</v>
      </c>
      <c r="E135" s="845"/>
      <c r="F135" s="894">
        <v>10</v>
      </c>
      <c r="G135" s="903">
        <v>1114030005</v>
      </c>
      <c r="H135" s="904" t="s">
        <v>429</v>
      </c>
      <c r="I135" s="888" t="s">
        <v>44</v>
      </c>
      <c r="J135" s="845"/>
      <c r="K135" s="858">
        <v>10</v>
      </c>
      <c r="L135" s="932">
        <v>3114110012</v>
      </c>
      <c r="M135" s="1115" t="s">
        <v>508</v>
      </c>
      <c r="N135" s="781" t="s">
        <v>44</v>
      </c>
      <c r="O135" s="845"/>
      <c r="P135" s="879">
        <v>10</v>
      </c>
      <c r="Q135" s="932">
        <v>3114110036</v>
      </c>
      <c r="R135" s="1115" t="s">
        <v>505</v>
      </c>
      <c r="S135" s="781" t="s">
        <v>44</v>
      </c>
    </row>
    <row r="136" spans="1:19" ht="15.75" x14ac:dyDescent="0.25">
      <c r="A136" s="858">
        <v>11</v>
      </c>
      <c r="B136" s="899">
        <v>1114030019</v>
      </c>
      <c r="C136" s="904" t="s">
        <v>435</v>
      </c>
      <c r="D136" s="888" t="s">
        <v>44</v>
      </c>
      <c r="E136" s="845"/>
      <c r="F136" s="889">
        <v>11</v>
      </c>
      <c r="G136" s="900">
        <v>1114030035</v>
      </c>
      <c r="H136" s="901" t="s">
        <v>432</v>
      </c>
      <c r="I136" s="888" t="s">
        <v>45</v>
      </c>
      <c r="J136" s="845"/>
      <c r="K136" s="857">
        <v>11</v>
      </c>
      <c r="L136" s="932">
        <v>3114110034</v>
      </c>
      <c r="M136" s="1115" t="s">
        <v>512</v>
      </c>
      <c r="N136" s="781" t="s">
        <v>44</v>
      </c>
      <c r="O136" s="845"/>
      <c r="P136" s="858">
        <v>11</v>
      </c>
      <c r="Q136" s="932">
        <v>3114110038</v>
      </c>
      <c r="R136" s="1115" t="s">
        <v>509</v>
      </c>
      <c r="S136" s="781" t="s">
        <v>44</v>
      </c>
    </row>
    <row r="137" spans="1:19" ht="15.75" x14ac:dyDescent="0.25">
      <c r="A137" s="858">
        <v>12</v>
      </c>
      <c r="B137" s="1130">
        <v>1114030037</v>
      </c>
      <c r="C137" s="891" t="s">
        <v>439</v>
      </c>
      <c r="D137" s="888" t="s">
        <v>44</v>
      </c>
      <c r="E137" s="845"/>
      <c r="F137" s="894">
        <v>12</v>
      </c>
      <c r="G137" s="900">
        <v>1114030007</v>
      </c>
      <c r="H137" s="901" t="s">
        <v>436</v>
      </c>
      <c r="I137" s="888" t="s">
        <v>44</v>
      </c>
      <c r="J137" s="845"/>
      <c r="K137" s="858">
        <v>12</v>
      </c>
      <c r="L137" s="932">
        <v>3114110035</v>
      </c>
      <c r="M137" s="904" t="s">
        <v>516</v>
      </c>
      <c r="N137" s="781" t="s">
        <v>45</v>
      </c>
      <c r="O137" s="845"/>
      <c r="P137" s="858">
        <v>12</v>
      </c>
      <c r="Q137" s="1131">
        <v>3114110040</v>
      </c>
      <c r="R137" s="1132" t="s">
        <v>513</v>
      </c>
      <c r="S137" s="859" t="s">
        <v>44</v>
      </c>
    </row>
    <row r="138" spans="1:19" ht="15.75" x14ac:dyDescent="0.25">
      <c r="A138" s="858">
        <v>13</v>
      </c>
      <c r="B138" s="899">
        <v>1114030009</v>
      </c>
      <c r="C138" s="1115" t="s">
        <v>443</v>
      </c>
      <c r="D138" s="888" t="s">
        <v>45</v>
      </c>
      <c r="E138" s="845"/>
      <c r="F138" s="889">
        <v>13</v>
      </c>
      <c r="G138" s="900">
        <v>1114030038</v>
      </c>
      <c r="H138" s="901" t="s">
        <v>440</v>
      </c>
      <c r="I138" s="888" t="s">
        <v>44</v>
      </c>
      <c r="J138" s="845"/>
      <c r="K138" s="857">
        <v>13</v>
      </c>
      <c r="L138" s="1119">
        <v>3114110015</v>
      </c>
      <c r="M138" s="1120" t="s">
        <v>519</v>
      </c>
      <c r="N138" s="781" t="s">
        <v>44</v>
      </c>
      <c r="O138" s="845"/>
      <c r="P138" s="857">
        <v>13</v>
      </c>
      <c r="Q138" s="932">
        <v>3114110016</v>
      </c>
      <c r="R138" s="1115" t="s">
        <v>517</v>
      </c>
      <c r="S138" s="781" t="s">
        <v>45</v>
      </c>
    </row>
    <row r="139" spans="1:19" ht="15.75" x14ac:dyDescent="0.25">
      <c r="A139" s="858">
        <v>14</v>
      </c>
      <c r="B139" s="899">
        <v>1114030040</v>
      </c>
      <c r="C139" s="904" t="s">
        <v>447</v>
      </c>
      <c r="D139" s="888" t="s">
        <v>45</v>
      </c>
      <c r="E139" s="845"/>
      <c r="F139" s="894">
        <v>14</v>
      </c>
      <c r="G139" s="903">
        <v>1114030039</v>
      </c>
      <c r="H139" s="904" t="s">
        <v>444</v>
      </c>
      <c r="I139" s="888" t="s">
        <v>45</v>
      </c>
      <c r="J139" s="845"/>
      <c r="K139" s="858">
        <v>14</v>
      </c>
      <c r="L139" s="932">
        <v>3114110037</v>
      </c>
      <c r="M139" s="904" t="s">
        <v>522</v>
      </c>
      <c r="N139" s="781" t="s">
        <v>44</v>
      </c>
      <c r="O139" s="845"/>
      <c r="P139" s="879">
        <v>14</v>
      </c>
      <c r="Q139" s="1119">
        <v>3114110018</v>
      </c>
      <c r="R139" s="891" t="s">
        <v>523</v>
      </c>
      <c r="S139" s="781" t="s">
        <v>44</v>
      </c>
    </row>
    <row r="140" spans="1:19" ht="15.75" x14ac:dyDescent="0.25">
      <c r="A140" s="858">
        <v>15</v>
      </c>
      <c r="B140" s="1133">
        <v>1114030020</v>
      </c>
      <c r="C140" s="1132" t="s">
        <v>453</v>
      </c>
      <c r="D140" s="1134" t="s">
        <v>45</v>
      </c>
      <c r="E140" s="843"/>
      <c r="F140" s="889">
        <v>15</v>
      </c>
      <c r="G140" s="890">
        <v>1114030041</v>
      </c>
      <c r="H140" s="891" t="s">
        <v>448</v>
      </c>
      <c r="I140" s="888" t="s">
        <v>45</v>
      </c>
      <c r="J140" s="845"/>
      <c r="K140" s="857">
        <v>15</v>
      </c>
      <c r="L140" s="1119">
        <v>3114110039</v>
      </c>
      <c r="M140" s="1120" t="s">
        <v>525</v>
      </c>
      <c r="N140" s="781" t="s">
        <v>44</v>
      </c>
      <c r="O140" s="845"/>
      <c r="P140" s="858">
        <v>15</v>
      </c>
      <c r="Q140" s="1131">
        <v>3114110042</v>
      </c>
      <c r="R140" s="1132" t="s">
        <v>526</v>
      </c>
      <c r="S140" s="859" t="s">
        <v>44</v>
      </c>
    </row>
    <row r="141" spans="1:19" ht="15.75" x14ac:dyDescent="0.25">
      <c r="A141" s="858">
        <v>16</v>
      </c>
      <c r="B141" s="1130">
        <v>1114030044</v>
      </c>
      <c r="C141" s="891" t="s">
        <v>457</v>
      </c>
      <c r="D141" s="888" t="s">
        <v>44</v>
      </c>
      <c r="E141" s="845"/>
      <c r="F141" s="894">
        <v>16</v>
      </c>
      <c r="G141" s="903">
        <v>1114030043</v>
      </c>
      <c r="H141" s="904" t="s">
        <v>451</v>
      </c>
      <c r="I141" s="888" t="s">
        <v>44</v>
      </c>
      <c r="J141" s="845"/>
      <c r="K141" s="858">
        <v>16</v>
      </c>
      <c r="L141" s="932">
        <v>3114110019</v>
      </c>
      <c r="M141" s="1115" t="s">
        <v>529</v>
      </c>
      <c r="N141" s="781" t="s">
        <v>44</v>
      </c>
      <c r="O141" s="845"/>
      <c r="P141" s="858">
        <v>16</v>
      </c>
      <c r="Q141" s="932">
        <v>3114110044</v>
      </c>
      <c r="R141" s="904" t="s">
        <v>530</v>
      </c>
      <c r="S141" s="859" t="s">
        <v>45</v>
      </c>
    </row>
    <row r="142" spans="1:19" ht="15.75" x14ac:dyDescent="0.25">
      <c r="A142" s="858">
        <v>17</v>
      </c>
      <c r="B142" s="1129">
        <v>1114030045</v>
      </c>
      <c r="C142" s="1126" t="s">
        <v>460</v>
      </c>
      <c r="D142" s="888" t="s">
        <v>45</v>
      </c>
      <c r="E142" s="843"/>
      <c r="F142" s="889">
        <v>17</v>
      </c>
      <c r="G142" s="890">
        <v>1114030051</v>
      </c>
      <c r="H142" s="891" t="s">
        <v>454</v>
      </c>
      <c r="I142" s="888" t="s">
        <v>45</v>
      </c>
      <c r="J142" s="845"/>
      <c r="K142" s="857">
        <v>17</v>
      </c>
      <c r="L142" s="932">
        <v>3114110041</v>
      </c>
      <c r="M142" s="1115" t="s">
        <v>533</v>
      </c>
      <c r="N142" s="781" t="s">
        <v>44</v>
      </c>
      <c r="O142" s="845"/>
      <c r="P142" s="857">
        <v>17</v>
      </c>
      <c r="Q142" s="1119">
        <v>3114110045</v>
      </c>
      <c r="R142" s="1120" t="s">
        <v>534</v>
      </c>
      <c r="S142" s="781" t="s">
        <v>44</v>
      </c>
    </row>
    <row r="143" spans="1:19" ht="15.75" x14ac:dyDescent="0.25">
      <c r="A143" s="858">
        <v>18</v>
      </c>
      <c r="B143" s="1130">
        <v>1114030047</v>
      </c>
      <c r="C143" s="891" t="s">
        <v>464</v>
      </c>
      <c r="D143" s="888" t="s">
        <v>44</v>
      </c>
      <c r="E143" s="845"/>
      <c r="F143" s="894">
        <v>18</v>
      </c>
      <c r="G143" s="903">
        <v>1114030046</v>
      </c>
      <c r="H143" s="904" t="s">
        <v>461</v>
      </c>
      <c r="I143" s="888" t="s">
        <v>44</v>
      </c>
      <c r="J143" s="845"/>
      <c r="K143" s="858">
        <v>18</v>
      </c>
      <c r="L143" s="1119">
        <v>3114110051</v>
      </c>
      <c r="M143" s="1120" t="s">
        <v>536</v>
      </c>
      <c r="N143" s="781" t="s">
        <v>44</v>
      </c>
      <c r="O143" s="845"/>
      <c r="P143" s="879">
        <v>18</v>
      </c>
      <c r="Q143" s="1119">
        <v>3114110047</v>
      </c>
      <c r="R143" s="1120" t="s">
        <v>540</v>
      </c>
      <c r="S143" s="781" t="s">
        <v>45</v>
      </c>
    </row>
    <row r="144" spans="1:19" ht="15.75" x14ac:dyDescent="0.25">
      <c r="A144" s="858">
        <v>19</v>
      </c>
      <c r="B144" s="899">
        <v>1114030023</v>
      </c>
      <c r="C144" s="1115" t="s">
        <v>467</v>
      </c>
      <c r="D144" s="1134" t="s">
        <v>44</v>
      </c>
      <c r="E144" s="845"/>
      <c r="F144" s="889">
        <v>19</v>
      </c>
      <c r="G144" s="903">
        <v>1114030010</v>
      </c>
      <c r="H144" s="904" t="s">
        <v>465</v>
      </c>
      <c r="I144" s="888" t="s">
        <v>45</v>
      </c>
      <c r="J144" s="845"/>
      <c r="K144" s="857">
        <v>19</v>
      </c>
      <c r="L144" s="932">
        <v>3114110043</v>
      </c>
      <c r="M144" s="1115" t="s">
        <v>543</v>
      </c>
      <c r="N144" s="781" t="s">
        <v>44</v>
      </c>
      <c r="O144" s="845"/>
      <c r="P144" s="858">
        <v>19</v>
      </c>
      <c r="Q144" s="1119">
        <v>3114110054</v>
      </c>
      <c r="R144" s="1120" t="s">
        <v>544</v>
      </c>
      <c r="S144" s="781" t="s">
        <v>45</v>
      </c>
    </row>
    <row r="145" spans="1:19" ht="15.75" x14ac:dyDescent="0.25">
      <c r="A145" s="858">
        <v>20</v>
      </c>
      <c r="B145" s="892">
        <v>1114030012</v>
      </c>
      <c r="C145" s="893" t="s">
        <v>469</v>
      </c>
      <c r="D145" s="888" t="s">
        <v>44</v>
      </c>
      <c r="E145" s="845"/>
      <c r="F145" s="894">
        <v>20</v>
      </c>
      <c r="G145" s="903">
        <v>1114030011</v>
      </c>
      <c r="H145" s="904" t="s">
        <v>470</v>
      </c>
      <c r="I145" s="888" t="s">
        <v>44</v>
      </c>
      <c r="J145" s="845"/>
      <c r="K145" s="858">
        <v>20</v>
      </c>
      <c r="L145" s="1119">
        <v>3114110022</v>
      </c>
      <c r="M145" s="891" t="s">
        <v>547</v>
      </c>
      <c r="N145" s="781" t="s">
        <v>45</v>
      </c>
      <c r="O145" s="845"/>
      <c r="P145" s="858">
        <v>20</v>
      </c>
      <c r="Q145" s="932">
        <v>3114110023</v>
      </c>
      <c r="R145" s="1115" t="s">
        <v>548</v>
      </c>
      <c r="S145" s="781" t="s">
        <v>44</v>
      </c>
    </row>
    <row r="146" spans="1:19" ht="15.75" x14ac:dyDescent="0.25">
      <c r="A146" s="858">
        <v>21</v>
      </c>
      <c r="B146" s="899">
        <v>1114030013</v>
      </c>
      <c r="C146" s="896" t="s">
        <v>473</v>
      </c>
      <c r="D146" s="888" t="s">
        <v>45</v>
      </c>
      <c r="E146" s="845"/>
      <c r="F146" s="889">
        <v>21</v>
      </c>
      <c r="G146" s="906">
        <v>1114030025</v>
      </c>
      <c r="H146" s="893" t="s">
        <v>474</v>
      </c>
      <c r="I146" s="888" t="s">
        <v>45</v>
      </c>
      <c r="J146" s="845"/>
      <c r="K146" s="857">
        <v>21</v>
      </c>
      <c r="L146" s="932">
        <v>3114110046</v>
      </c>
      <c r="M146" s="1115" t="s">
        <v>551</v>
      </c>
      <c r="N146" s="781" t="s">
        <v>45</v>
      </c>
      <c r="O146" s="845"/>
      <c r="P146" s="858">
        <v>21</v>
      </c>
      <c r="Q146" s="877">
        <v>3114110024</v>
      </c>
      <c r="R146" s="878" t="s">
        <v>552</v>
      </c>
      <c r="S146" s="781" t="s">
        <v>45</v>
      </c>
    </row>
    <row r="147" spans="1:19" ht="18.75" x14ac:dyDescent="0.3">
      <c r="A147" s="858"/>
      <c r="B147" s="892"/>
      <c r="C147" s="893"/>
      <c r="D147" s="888"/>
      <c r="E147" s="845"/>
      <c r="F147" s="894"/>
      <c r="G147" s="903"/>
      <c r="H147" s="904"/>
      <c r="I147" s="888"/>
      <c r="J147" s="845"/>
      <c r="K147" s="858">
        <v>22</v>
      </c>
      <c r="L147" s="932">
        <v>3114110048</v>
      </c>
      <c r="M147" s="1115" t="s">
        <v>554</v>
      </c>
      <c r="N147" s="781" t="s">
        <v>44</v>
      </c>
      <c r="O147" s="845"/>
      <c r="P147" s="858">
        <v>22</v>
      </c>
      <c r="Q147" s="902">
        <v>3114110025</v>
      </c>
      <c r="R147" s="905" t="s">
        <v>555</v>
      </c>
      <c r="S147" s="781" t="s">
        <v>45</v>
      </c>
    </row>
    <row r="148" spans="1:19" ht="15.75" x14ac:dyDescent="0.25">
      <c r="A148" s="858"/>
      <c r="B148" s="899"/>
      <c r="C148" s="896"/>
      <c r="D148" s="888"/>
      <c r="E148" s="845"/>
      <c r="F148" s="889"/>
      <c r="G148" s="907"/>
      <c r="H148" s="887"/>
      <c r="I148" s="888"/>
      <c r="J148" s="845"/>
      <c r="K148" s="857">
        <v>23</v>
      </c>
      <c r="L148" s="877">
        <v>3114110026</v>
      </c>
      <c r="M148" s="878" t="s">
        <v>556</v>
      </c>
      <c r="N148" s="781" t="s">
        <v>44</v>
      </c>
      <c r="O148" s="845"/>
      <c r="P148" s="858"/>
      <c r="Q148" s="876"/>
      <c r="R148" s="908"/>
      <c r="S148" s="781"/>
    </row>
    <row r="149" spans="1:19" ht="15.75" x14ac:dyDescent="0.25">
      <c r="A149" s="858"/>
      <c r="B149" s="899"/>
      <c r="C149" s="896"/>
      <c r="D149" s="888"/>
      <c r="E149" s="845"/>
      <c r="F149" s="894"/>
      <c r="G149" s="903"/>
      <c r="H149" s="904"/>
      <c r="I149" s="888"/>
      <c r="J149" s="845"/>
      <c r="K149" s="858"/>
      <c r="L149" s="895"/>
      <c r="M149" s="896"/>
      <c r="N149" s="781"/>
      <c r="O149" s="845"/>
      <c r="P149" s="858"/>
      <c r="Q149" s="897"/>
      <c r="R149" s="898"/>
      <c r="S149" s="781"/>
    </row>
    <row r="150" spans="1:19" ht="15.75" thickBot="1" x14ac:dyDescent="0.25">
      <c r="A150" s="863"/>
      <c r="B150" s="909"/>
      <c r="C150" s="910"/>
      <c r="D150" s="911"/>
      <c r="E150" s="845"/>
      <c r="F150" s="863"/>
      <c r="G150" s="864"/>
      <c r="H150" s="865"/>
      <c r="I150" s="866"/>
      <c r="J150" s="845"/>
      <c r="K150" s="863"/>
      <c r="L150" s="912"/>
      <c r="M150" s="913"/>
      <c r="N150" s="862"/>
      <c r="O150" s="845"/>
      <c r="P150" s="863"/>
      <c r="Q150" s="912"/>
      <c r="R150" s="913"/>
      <c r="S150" s="862"/>
    </row>
    <row r="151" spans="1:19" x14ac:dyDescent="0.2">
      <c r="A151" s="868"/>
      <c r="B151" s="868"/>
      <c r="C151" s="914"/>
      <c r="D151" s="915"/>
      <c r="E151" s="845"/>
      <c r="F151" s="868"/>
      <c r="G151" s="868"/>
      <c r="H151" s="869"/>
      <c r="I151" s="868"/>
      <c r="J151" s="845"/>
      <c r="K151" s="868"/>
      <c r="L151" s="916"/>
      <c r="M151" s="873"/>
      <c r="N151" s="917"/>
      <c r="O151" s="846"/>
      <c r="P151" s="868"/>
      <c r="Q151" s="916"/>
      <c r="R151" s="873"/>
      <c r="S151" s="917"/>
    </row>
    <row r="152" spans="1:19" x14ac:dyDescent="0.2">
      <c r="A152" s="867"/>
      <c r="B152" s="918"/>
      <c r="C152" s="919" t="s">
        <v>115</v>
      </c>
      <c r="D152" s="867">
        <f>COUNTIF(D126:D150,"L")</f>
        <v>12</v>
      </c>
      <c r="E152" s="845"/>
      <c r="F152" s="867"/>
      <c r="G152" s="867"/>
      <c r="H152" s="920" t="s">
        <v>115</v>
      </c>
      <c r="I152" s="867">
        <f>COUNTIF(I126:I150,"L")</f>
        <v>11</v>
      </c>
      <c r="J152" s="845"/>
      <c r="K152" s="868"/>
      <c r="L152" s="916"/>
      <c r="M152" s="920" t="s">
        <v>115</v>
      </c>
      <c r="N152" s="867">
        <f>COUNTIF(N126:N150,"L")</f>
        <v>14</v>
      </c>
      <c r="O152" s="846"/>
      <c r="P152" s="868"/>
      <c r="Q152" s="916"/>
      <c r="R152" s="920" t="s">
        <v>115</v>
      </c>
      <c r="S152" s="867">
        <f>COUNTIF(S126:S150,"L")</f>
        <v>11</v>
      </c>
    </row>
    <row r="153" spans="1:19" ht="15.75" thickBot="1" x14ac:dyDescent="0.25">
      <c r="A153" s="867"/>
      <c r="B153" s="918"/>
      <c r="C153" s="919" t="s">
        <v>264</v>
      </c>
      <c r="D153" s="867">
        <f>COUNTIF(D126:D150,"P")</f>
        <v>9</v>
      </c>
      <c r="E153" s="845"/>
      <c r="F153" s="867"/>
      <c r="G153" s="867"/>
      <c r="H153" s="920" t="s">
        <v>264</v>
      </c>
      <c r="I153" s="867">
        <f>COUNTIF(I126:I150,"P")</f>
        <v>10</v>
      </c>
      <c r="J153" s="845"/>
      <c r="K153" s="868"/>
      <c r="L153" s="921"/>
      <c r="M153" s="920" t="s">
        <v>264</v>
      </c>
      <c r="N153" s="867">
        <f>COUNTIF(N126:N150,"P")</f>
        <v>9</v>
      </c>
      <c r="O153" s="846"/>
      <c r="P153" s="868"/>
      <c r="Q153" s="916"/>
      <c r="R153" s="920" t="s">
        <v>264</v>
      </c>
      <c r="S153" s="867">
        <f>COUNTIF(S126:S150,"P")</f>
        <v>11</v>
      </c>
    </row>
    <row r="154" spans="1:19" x14ac:dyDescent="0.2">
      <c r="A154" s="867"/>
      <c r="B154" s="918"/>
      <c r="C154" s="919"/>
      <c r="D154" s="874">
        <f>SUM(D152:D153)</f>
        <v>21</v>
      </c>
      <c r="E154" s="845"/>
      <c r="F154" s="845"/>
      <c r="G154" s="845"/>
      <c r="H154" s="870"/>
      <c r="I154" s="874">
        <f>SUM(I152:I153)</f>
        <v>21</v>
      </c>
      <c r="J154" s="845"/>
      <c r="K154" s="868"/>
      <c r="L154" s="868"/>
      <c r="M154" s="873"/>
      <c r="N154" s="874">
        <f>SUM(N152:N153)</f>
        <v>23</v>
      </c>
      <c r="O154" s="845"/>
      <c r="P154" s="872"/>
      <c r="Q154" s="868"/>
      <c r="R154" s="873"/>
      <c r="S154" s="874">
        <f>SUM(S152:S153)</f>
        <v>22</v>
      </c>
    </row>
    <row r="155" spans="1:19" x14ac:dyDescent="0.2">
      <c r="A155" s="845" t="s">
        <v>265</v>
      </c>
      <c r="B155" s="872"/>
      <c r="C155" s="873"/>
      <c r="D155" s="845"/>
      <c r="E155" s="845"/>
      <c r="F155" s="845" t="s">
        <v>265</v>
      </c>
      <c r="G155" s="845"/>
      <c r="H155" s="845"/>
      <c r="I155" s="845"/>
      <c r="J155" s="845"/>
      <c r="K155" s="845" t="s">
        <v>265</v>
      </c>
      <c r="L155" s="872"/>
      <c r="M155" s="875"/>
      <c r="N155" s="845"/>
      <c r="O155" s="845"/>
      <c r="P155" s="845" t="s">
        <v>265</v>
      </c>
      <c r="Q155" s="845"/>
      <c r="R155" s="870"/>
      <c r="S155" s="845"/>
    </row>
    <row r="156" spans="1:19" x14ac:dyDescent="0.2">
      <c r="A156" s="845"/>
      <c r="B156" s="845"/>
      <c r="C156" s="846"/>
      <c r="D156" s="845"/>
      <c r="E156" s="845"/>
      <c r="F156" s="845"/>
      <c r="G156" s="845"/>
      <c r="H156" s="845"/>
      <c r="I156" s="845"/>
      <c r="J156" s="845"/>
      <c r="K156" s="845"/>
      <c r="L156" s="845"/>
      <c r="M156" s="845"/>
      <c r="N156" s="845"/>
      <c r="O156" s="845"/>
      <c r="P156" s="845"/>
      <c r="Q156" s="845"/>
      <c r="R156" s="845"/>
      <c r="S156" s="845"/>
    </row>
    <row r="157" spans="1:19" x14ac:dyDescent="0.2">
      <c r="A157" s="845"/>
      <c r="B157" s="845"/>
      <c r="C157" s="846"/>
      <c r="D157" s="845"/>
      <c r="E157" s="845"/>
      <c r="F157" s="845"/>
      <c r="G157" s="845"/>
      <c r="H157" s="845"/>
      <c r="I157" s="845"/>
      <c r="J157" s="845"/>
      <c r="K157" s="845"/>
      <c r="L157" s="845"/>
      <c r="M157" s="845"/>
      <c r="N157" s="845"/>
      <c r="O157" s="845"/>
      <c r="P157" s="845"/>
      <c r="Q157" s="845"/>
      <c r="R157" s="845"/>
      <c r="S157" s="845"/>
    </row>
    <row r="158" spans="1:19" ht="20.25" x14ac:dyDescent="0.3">
      <c r="A158" s="683" t="s">
        <v>1304</v>
      </c>
      <c r="B158" s="684"/>
      <c r="C158" s="716"/>
      <c r="D158" s="684"/>
      <c r="E158" s="684"/>
      <c r="F158" s="684"/>
      <c r="G158" s="684"/>
      <c r="H158" s="684"/>
    </row>
    <row r="159" spans="1:19" ht="15.75" x14ac:dyDescent="0.25">
      <c r="A159" s="186" t="s">
        <v>1305</v>
      </c>
    </row>
    <row r="160" spans="1:19" ht="18" x14ac:dyDescent="0.25">
      <c r="A160" s="186" t="s">
        <v>142</v>
      </c>
      <c r="G160" s="608"/>
    </row>
    <row r="161" spans="1:8" ht="18" x14ac:dyDescent="0.25">
      <c r="A161" s="186"/>
      <c r="G161" s="608"/>
    </row>
    <row r="162" spans="1:8" ht="15.75" thickBot="1" x14ac:dyDescent="0.25"/>
    <row r="163" spans="1:8" ht="16.5" thickBot="1" x14ac:dyDescent="0.3">
      <c r="A163" s="197" t="s">
        <v>40</v>
      </c>
      <c r="B163" s="188" t="s">
        <v>41</v>
      </c>
      <c r="C163" s="198" t="s">
        <v>42</v>
      </c>
      <c r="D163" s="1511" t="s">
        <v>65</v>
      </c>
      <c r="E163" s="1512"/>
      <c r="F163" s="1512"/>
      <c r="G163" s="1512"/>
      <c r="H163" s="1513"/>
    </row>
    <row r="164" spans="1:8" x14ac:dyDescent="0.2">
      <c r="A164" s="498"/>
      <c r="B164" s="499"/>
      <c r="C164" s="394"/>
      <c r="D164" s="880"/>
      <c r="E164" s="881"/>
      <c r="F164" s="881"/>
      <c r="G164" s="881"/>
      <c r="H164" s="882"/>
    </row>
    <row r="165" spans="1:8" ht="20.25" x14ac:dyDescent="0.3">
      <c r="A165" s="500">
        <v>1</v>
      </c>
      <c r="B165" s="605">
        <v>3114110052</v>
      </c>
      <c r="C165" s="1350" t="s">
        <v>1295</v>
      </c>
      <c r="D165" s="1514" t="s">
        <v>1293</v>
      </c>
      <c r="E165" s="1515"/>
      <c r="F165" s="1515"/>
      <c r="G165" s="1515"/>
      <c r="H165" s="1516"/>
    </row>
    <row r="166" spans="1:8" ht="21" x14ac:dyDescent="0.35">
      <c r="A166" s="501">
        <v>2</v>
      </c>
      <c r="B166" s="570">
        <v>1115030025</v>
      </c>
      <c r="C166" s="1351" t="s">
        <v>1296</v>
      </c>
      <c r="D166" s="1514" t="s">
        <v>1294</v>
      </c>
      <c r="E166" s="1515"/>
      <c r="F166" s="1515"/>
      <c r="G166" s="1515"/>
      <c r="H166" s="1516"/>
    </row>
    <row r="167" spans="1:8" ht="21" x14ac:dyDescent="0.25">
      <c r="A167" s="500">
        <v>3</v>
      </c>
      <c r="B167" s="454">
        <v>1116020033</v>
      </c>
      <c r="C167" s="1352" t="s">
        <v>1299</v>
      </c>
      <c r="D167" s="1517" t="s">
        <v>1301</v>
      </c>
      <c r="E167" s="1518"/>
      <c r="F167" s="1518"/>
      <c r="G167" s="1518"/>
      <c r="H167" s="1519"/>
    </row>
    <row r="168" spans="1:8" ht="21" x14ac:dyDescent="0.25">
      <c r="A168" s="501">
        <v>4</v>
      </c>
      <c r="B168" s="454">
        <v>1116020073</v>
      </c>
      <c r="C168" s="1352" t="s">
        <v>1025</v>
      </c>
      <c r="D168" s="1517" t="s">
        <v>1301</v>
      </c>
      <c r="E168" s="1518"/>
      <c r="F168" s="1518"/>
      <c r="G168" s="1518"/>
      <c r="H168" s="1519"/>
    </row>
    <row r="169" spans="1:8" ht="21" x14ac:dyDescent="0.25">
      <c r="A169" s="500">
        <v>5</v>
      </c>
      <c r="B169" s="454">
        <v>1116020067</v>
      </c>
      <c r="C169" s="1352" t="s">
        <v>1300</v>
      </c>
      <c r="D169" s="1517" t="s">
        <v>1302</v>
      </c>
      <c r="E169" s="1518"/>
      <c r="F169" s="1518"/>
      <c r="G169" s="1518"/>
      <c r="H169" s="1519"/>
    </row>
    <row r="170" spans="1:8" ht="21" x14ac:dyDescent="0.25">
      <c r="A170" s="501">
        <v>6</v>
      </c>
      <c r="B170" s="513">
        <v>4015010019</v>
      </c>
      <c r="C170" s="1148" t="s">
        <v>1297</v>
      </c>
      <c r="D170" s="1514" t="s">
        <v>1303</v>
      </c>
      <c r="E170" s="1515"/>
      <c r="F170" s="1515"/>
      <c r="G170" s="1515"/>
      <c r="H170" s="1516"/>
    </row>
    <row r="171" spans="1:8" ht="21" x14ac:dyDescent="0.35">
      <c r="A171" s="500">
        <v>7</v>
      </c>
      <c r="B171" s="1022">
        <v>4015010055</v>
      </c>
      <c r="C171" s="1353" t="s">
        <v>1298</v>
      </c>
      <c r="D171" s="1514" t="s">
        <v>1303</v>
      </c>
      <c r="E171" s="1515"/>
      <c r="F171" s="1515"/>
      <c r="G171" s="1515"/>
      <c r="H171" s="1516"/>
    </row>
    <row r="172" spans="1:8" ht="19.5" customHeight="1" x14ac:dyDescent="0.25">
      <c r="A172" s="501">
        <v>8</v>
      </c>
      <c r="B172" s="1059">
        <v>1116050002</v>
      </c>
      <c r="C172" s="1354" t="s">
        <v>1306</v>
      </c>
      <c r="D172" s="1514" t="s">
        <v>1309</v>
      </c>
      <c r="E172" s="1515"/>
      <c r="F172" s="1515"/>
      <c r="G172" s="1515"/>
      <c r="H172" s="1516"/>
    </row>
    <row r="173" spans="1:8" ht="21" x14ac:dyDescent="0.25">
      <c r="A173" s="500">
        <v>9</v>
      </c>
      <c r="B173" s="460">
        <v>1116020070</v>
      </c>
      <c r="C173" s="1355" t="s">
        <v>1030</v>
      </c>
      <c r="D173" s="1517" t="s">
        <v>1815</v>
      </c>
      <c r="E173" s="1518"/>
      <c r="F173" s="1518"/>
      <c r="G173" s="1518"/>
      <c r="H173" s="1519"/>
    </row>
    <row r="174" spans="1:8" ht="18.75" x14ac:dyDescent="0.25">
      <c r="A174" s="501">
        <v>10</v>
      </c>
      <c r="B174" s="1183">
        <v>4116010022</v>
      </c>
      <c r="C174" s="1174" t="s">
        <v>1174</v>
      </c>
      <c r="D174" s="1517" t="s">
        <v>1833</v>
      </c>
      <c r="E174" s="1518"/>
      <c r="F174" s="1518"/>
      <c r="G174" s="1518"/>
      <c r="H174" s="1519"/>
    </row>
    <row r="175" spans="1:8" ht="15.75" x14ac:dyDescent="0.25">
      <c r="A175" s="500">
        <v>11</v>
      </c>
      <c r="B175" s="460">
        <v>1116030038</v>
      </c>
      <c r="C175" s="836" t="s">
        <v>990</v>
      </c>
      <c r="D175" s="1514" t="s">
        <v>1834</v>
      </c>
      <c r="E175" s="1515"/>
      <c r="F175" s="1515"/>
      <c r="G175" s="1515"/>
      <c r="H175" s="1516"/>
    </row>
    <row r="176" spans="1:8" ht="18.75" x14ac:dyDescent="0.3">
      <c r="A176" s="501">
        <v>12</v>
      </c>
      <c r="B176" s="1181" t="s">
        <v>1428</v>
      </c>
      <c r="C176" s="1182" t="s">
        <v>1485</v>
      </c>
      <c r="D176" s="1517" t="s">
        <v>1835</v>
      </c>
      <c r="E176" s="1518"/>
      <c r="F176" s="1518"/>
      <c r="G176" s="1518"/>
      <c r="H176" s="1519"/>
    </row>
    <row r="177" spans="1:8" ht="15.75" x14ac:dyDescent="0.25">
      <c r="A177" s="500">
        <v>13</v>
      </c>
      <c r="B177" s="460">
        <v>1116030056</v>
      </c>
      <c r="C177" s="836" t="s">
        <v>962</v>
      </c>
      <c r="D177" s="1514" t="s">
        <v>1836</v>
      </c>
      <c r="E177" s="1515"/>
      <c r="F177" s="1515"/>
      <c r="G177" s="1515"/>
      <c r="H177" s="1516"/>
    </row>
    <row r="178" spans="1:8" ht="18.75" x14ac:dyDescent="0.25">
      <c r="A178" s="501">
        <v>14</v>
      </c>
      <c r="B178" s="1195">
        <v>4015010046</v>
      </c>
      <c r="C178" s="1196" t="s">
        <v>1838</v>
      </c>
      <c r="D178" s="1517" t="s">
        <v>1837</v>
      </c>
      <c r="E178" s="1518"/>
      <c r="F178" s="1518"/>
      <c r="G178" s="1518"/>
      <c r="H178" s="1519"/>
    </row>
    <row r="179" spans="1:8" ht="15.75" x14ac:dyDescent="0.25">
      <c r="A179" s="500">
        <v>15</v>
      </c>
      <c r="B179" s="1012">
        <v>1114020031</v>
      </c>
      <c r="C179" s="1360" t="s">
        <v>415</v>
      </c>
      <c r="D179" s="1514" t="s">
        <v>1839</v>
      </c>
      <c r="E179" s="1515"/>
      <c r="F179" s="1515"/>
      <c r="G179" s="1515"/>
      <c r="H179" s="1516"/>
    </row>
    <row r="180" spans="1:8" ht="15.75" x14ac:dyDescent="0.2">
      <c r="A180" s="501">
        <v>16</v>
      </c>
      <c r="B180" s="454"/>
      <c r="C180" s="957"/>
      <c r="D180" s="1508"/>
      <c r="E180" s="1509"/>
      <c r="F180" s="1509"/>
      <c r="G180" s="1509"/>
      <c r="H180" s="1510"/>
    </row>
    <row r="181" spans="1:8" ht="15.75" x14ac:dyDescent="0.2">
      <c r="A181" s="500">
        <v>17</v>
      </c>
      <c r="B181" s="454"/>
      <c r="C181" s="957"/>
      <c r="D181" s="1508"/>
      <c r="E181" s="1509"/>
      <c r="F181" s="1509"/>
      <c r="G181" s="1509"/>
      <c r="H181" s="1510"/>
    </row>
    <row r="182" spans="1:8" ht="15.75" x14ac:dyDescent="0.2">
      <c r="A182" s="501">
        <v>18</v>
      </c>
      <c r="B182" s="1046"/>
      <c r="C182" s="1047"/>
      <c r="D182" s="1508"/>
      <c r="E182" s="1509"/>
      <c r="F182" s="1509"/>
      <c r="G182" s="1509"/>
      <c r="H182" s="1510"/>
    </row>
    <row r="183" spans="1:8" ht="15.75" x14ac:dyDescent="0.2">
      <c r="A183" s="500">
        <v>19</v>
      </c>
      <c r="B183" s="454"/>
      <c r="C183" s="957"/>
      <c r="D183" s="1508"/>
      <c r="E183" s="1509"/>
      <c r="F183" s="1509"/>
      <c r="G183" s="1509"/>
      <c r="H183" s="1510"/>
    </row>
    <row r="184" spans="1:8" ht="15.75" x14ac:dyDescent="0.2">
      <c r="A184" s="501">
        <v>20</v>
      </c>
      <c r="B184" s="691"/>
      <c r="C184" s="960"/>
      <c r="D184" s="1508"/>
      <c r="E184" s="1509"/>
      <c r="F184" s="1509"/>
      <c r="G184" s="1509"/>
      <c r="H184" s="1510"/>
    </row>
    <row r="185" spans="1:8" ht="15.75" x14ac:dyDescent="0.2">
      <c r="A185" s="500">
        <v>21</v>
      </c>
      <c r="B185" s="460"/>
      <c r="C185" s="836"/>
      <c r="D185" s="1508"/>
      <c r="E185" s="1509"/>
      <c r="F185" s="1509"/>
      <c r="G185" s="1509"/>
      <c r="H185" s="1510"/>
    </row>
    <row r="186" spans="1:8" x14ac:dyDescent="0.2">
      <c r="A186" s="1021">
        <v>22</v>
      </c>
      <c r="B186" s="562"/>
      <c r="C186" s="603"/>
      <c r="D186" s="1508"/>
      <c r="E186" s="1509"/>
      <c r="F186" s="1509"/>
      <c r="G186" s="1509"/>
      <c r="H186" s="1510"/>
    </row>
    <row r="187" spans="1:8" x14ac:dyDescent="0.2">
      <c r="A187" s="500">
        <v>23</v>
      </c>
      <c r="B187" s="568"/>
      <c r="C187" s="776"/>
      <c r="D187" s="1508"/>
      <c r="E187" s="1509"/>
      <c r="F187" s="1509"/>
      <c r="G187" s="1509"/>
      <c r="H187" s="1510"/>
    </row>
    <row r="188" spans="1:8" x14ac:dyDescent="0.2">
      <c r="A188" s="501">
        <v>24</v>
      </c>
      <c r="B188" s="502"/>
      <c r="C188" s="775"/>
      <c r="D188" s="1508"/>
      <c r="E188" s="1509"/>
      <c r="F188" s="1509"/>
      <c r="G188" s="1509"/>
      <c r="H188" s="1510"/>
    </row>
    <row r="189" spans="1:8" ht="15.75" x14ac:dyDescent="0.2">
      <c r="A189" s="500">
        <v>25</v>
      </c>
      <c r="B189" s="460"/>
      <c r="C189" s="836"/>
      <c r="D189" s="1508"/>
      <c r="E189" s="1509"/>
      <c r="F189" s="1509"/>
      <c r="G189" s="1509"/>
      <c r="H189" s="1510"/>
    </row>
    <row r="190" spans="1:8" ht="15.75" x14ac:dyDescent="0.2">
      <c r="A190" s="501">
        <v>26</v>
      </c>
      <c r="B190" s="460"/>
      <c r="C190" s="836"/>
      <c r="D190" s="1508"/>
      <c r="E190" s="1509"/>
      <c r="F190" s="1509"/>
      <c r="G190" s="1509"/>
      <c r="H190" s="1510"/>
    </row>
    <row r="191" spans="1:8" ht="15.75" x14ac:dyDescent="0.2">
      <c r="A191" s="1021">
        <v>27</v>
      </c>
      <c r="B191" s="666"/>
      <c r="C191" s="838"/>
      <c r="D191" s="1508"/>
      <c r="E191" s="1509"/>
      <c r="F191" s="1509"/>
      <c r="G191" s="1509"/>
      <c r="H191" s="1510"/>
    </row>
    <row r="192" spans="1:8" x14ac:dyDescent="0.2">
      <c r="A192" s="504">
        <v>28</v>
      </c>
      <c r="B192" s="502"/>
      <c r="C192" s="492"/>
      <c r="D192" s="1508"/>
      <c r="E192" s="1509"/>
      <c r="F192" s="1509"/>
      <c r="G192" s="1509"/>
      <c r="H192" s="1510"/>
    </row>
    <row r="193" spans="1:14" ht="15.75" x14ac:dyDescent="0.2">
      <c r="A193" s="774">
        <v>29</v>
      </c>
      <c r="B193" s="460"/>
      <c r="C193" s="836"/>
      <c r="D193" s="1508"/>
      <c r="E193" s="1509"/>
      <c r="F193" s="1509"/>
      <c r="G193" s="1509"/>
      <c r="H193" s="1510"/>
    </row>
    <row r="194" spans="1:14" x14ac:dyDescent="0.2">
      <c r="A194" s="501"/>
      <c r="B194" s="502"/>
      <c r="C194" s="775"/>
      <c r="D194" s="1508"/>
      <c r="E194" s="1509"/>
      <c r="F194" s="1509"/>
      <c r="G194" s="1509"/>
      <c r="H194" s="1510"/>
    </row>
    <row r="195" spans="1:14" ht="15.75" x14ac:dyDescent="0.2">
      <c r="A195" s="500"/>
      <c r="B195" s="460"/>
      <c r="C195" s="836"/>
      <c r="D195" s="1508"/>
      <c r="E195" s="1509"/>
      <c r="F195" s="1509"/>
      <c r="G195" s="1509"/>
      <c r="H195" s="1510"/>
    </row>
    <row r="196" spans="1:14" ht="15.75" x14ac:dyDescent="0.2">
      <c r="A196" s="501"/>
      <c r="B196" s="460"/>
      <c r="C196" s="836"/>
      <c r="D196" s="1508"/>
      <c r="E196" s="1509"/>
      <c r="F196" s="1509"/>
      <c r="G196" s="1509"/>
      <c r="H196" s="1510"/>
    </row>
    <row r="197" spans="1:14" ht="15.75" x14ac:dyDescent="0.2">
      <c r="A197" s="1021"/>
      <c r="B197" s="666"/>
      <c r="C197" s="838"/>
      <c r="D197" s="1508"/>
      <c r="E197" s="1509"/>
      <c r="F197" s="1509"/>
      <c r="G197" s="1509"/>
      <c r="H197" s="1510"/>
    </row>
    <row r="198" spans="1:14" ht="15.75" thickBot="1" x14ac:dyDescent="0.25">
      <c r="A198" s="766"/>
      <c r="B198" s="502"/>
      <c r="C198" s="492"/>
      <c r="D198" s="1508"/>
      <c r="E198" s="1509"/>
      <c r="F198" s="1509"/>
      <c r="G198" s="1509"/>
      <c r="H198" s="1510"/>
    </row>
    <row r="199" spans="1:14" x14ac:dyDescent="0.2">
      <c r="A199" s="462"/>
      <c r="B199" s="479"/>
      <c r="C199" s="485"/>
      <c r="D199" s="462"/>
      <c r="E199" s="462"/>
      <c r="F199" s="462"/>
      <c r="G199" s="462"/>
      <c r="H199" s="462"/>
    </row>
    <row r="200" spans="1:14" x14ac:dyDescent="0.2">
      <c r="A200" s="462"/>
      <c r="B200" s="125" t="s">
        <v>0</v>
      </c>
      <c r="C200" s="717">
        <f>COUNTA(C165:C198)</f>
        <v>15</v>
      </c>
      <c r="D200" s="63"/>
      <c r="E200" s="63"/>
      <c r="F200" s="63"/>
      <c r="G200" s="63"/>
      <c r="H200" s="63"/>
    </row>
    <row r="201" spans="1:14" x14ac:dyDescent="0.2">
      <c r="A201" s="462"/>
      <c r="C201" s="717"/>
      <c r="D201" s="63"/>
      <c r="E201" s="63"/>
      <c r="F201" s="63"/>
      <c r="G201" s="63"/>
      <c r="H201" s="63"/>
    </row>
    <row r="203" spans="1:14" ht="18" x14ac:dyDescent="0.25">
      <c r="A203" s="671" t="s">
        <v>950</v>
      </c>
      <c r="B203" s="672"/>
      <c r="C203" s="718"/>
      <c r="D203" s="672"/>
      <c r="E203" s="672"/>
      <c r="F203" s="672"/>
      <c r="G203" s="672"/>
      <c r="H203" s="672"/>
    </row>
    <row r="204" spans="1:14" ht="18" x14ac:dyDescent="0.25">
      <c r="A204" s="671" t="s">
        <v>1253</v>
      </c>
      <c r="B204" s="672"/>
      <c r="C204" s="718"/>
      <c r="D204" s="672"/>
      <c r="E204" s="672"/>
      <c r="F204" s="672"/>
      <c r="G204" s="672"/>
      <c r="H204" s="672"/>
    </row>
    <row r="205" spans="1:14" ht="18" x14ac:dyDescent="0.25">
      <c r="A205" s="671" t="s">
        <v>142</v>
      </c>
      <c r="B205" s="672"/>
      <c r="C205" s="718"/>
      <c r="D205" s="672"/>
      <c r="E205" s="672"/>
      <c r="F205" s="672"/>
      <c r="G205" s="672"/>
      <c r="H205" s="672"/>
    </row>
    <row r="206" spans="1:14" x14ac:dyDescent="0.2">
      <c r="A206" s="673"/>
      <c r="B206" s="673"/>
      <c r="C206" s="719"/>
      <c r="D206" s="673"/>
      <c r="E206" s="673"/>
      <c r="F206" s="673"/>
      <c r="G206" s="673"/>
      <c r="H206" s="673"/>
    </row>
    <row r="207" spans="1:14" ht="16.5" thickBot="1" x14ac:dyDescent="0.3">
      <c r="A207" s="186" t="s">
        <v>1266</v>
      </c>
      <c r="B207" s="186"/>
      <c r="C207" s="517"/>
      <c r="D207" s="186"/>
      <c r="E207" s="186"/>
      <c r="F207" s="186" t="s">
        <v>1267</v>
      </c>
      <c r="G207" s="186"/>
      <c r="H207" s="186"/>
      <c r="I207" s="186"/>
      <c r="J207" s="186"/>
      <c r="K207" s="186" t="s">
        <v>1268</v>
      </c>
      <c r="L207" s="186"/>
      <c r="M207" s="186"/>
      <c r="N207" s="186"/>
    </row>
    <row r="208" spans="1:14" ht="16.5" thickBot="1" x14ac:dyDescent="0.3">
      <c r="A208" s="660" t="s">
        <v>152</v>
      </c>
      <c r="B208" s="661" t="s">
        <v>41</v>
      </c>
      <c r="C208" s="661" t="s">
        <v>42</v>
      </c>
      <c r="D208" s="662" t="s">
        <v>153</v>
      </c>
      <c r="E208" s="186"/>
      <c r="F208" s="660" t="s">
        <v>152</v>
      </c>
      <c r="G208" s="661" t="s">
        <v>41</v>
      </c>
      <c r="H208" s="661" t="s">
        <v>42</v>
      </c>
      <c r="I208" s="662" t="s">
        <v>153</v>
      </c>
      <c r="J208" s="186"/>
      <c r="K208" s="660" t="s">
        <v>152</v>
      </c>
      <c r="L208" s="661" t="s">
        <v>41</v>
      </c>
      <c r="M208" s="661" t="s">
        <v>42</v>
      </c>
      <c r="N208" s="662" t="s">
        <v>153</v>
      </c>
    </row>
    <row r="209" spans="1:25" ht="15.75" x14ac:dyDescent="0.25">
      <c r="A209" s="190"/>
      <c r="B209" s="191"/>
      <c r="C209" s="191"/>
      <c r="D209" s="192"/>
      <c r="E209" s="186"/>
      <c r="F209" s="190"/>
      <c r="G209" s="191"/>
      <c r="H209" s="191"/>
      <c r="I209" s="192"/>
      <c r="J209" s="186"/>
      <c r="K209" s="190"/>
      <c r="L209" s="191"/>
      <c r="M209" s="191"/>
      <c r="N209" s="192"/>
      <c r="P209" s="457"/>
      <c r="Q209" s="465"/>
      <c r="R209" s="457"/>
    </row>
    <row r="210" spans="1:25" ht="18.75" x14ac:dyDescent="0.3">
      <c r="A210" s="664">
        <v>1</v>
      </c>
      <c r="B210" s="1179" t="s">
        <v>1526</v>
      </c>
      <c r="C210" s="1239" t="s">
        <v>1598</v>
      </c>
      <c r="D210" s="1178" t="s">
        <v>44</v>
      </c>
      <c r="F210" s="664">
        <v>1</v>
      </c>
      <c r="G210" s="1179" t="s">
        <v>1527</v>
      </c>
      <c r="H210" s="1239" t="s">
        <v>1599</v>
      </c>
      <c r="I210" s="1178" t="s">
        <v>44</v>
      </c>
      <c r="K210" s="664">
        <v>1</v>
      </c>
      <c r="L210" s="1176" t="s">
        <v>1534</v>
      </c>
      <c r="M210" s="1191" t="s">
        <v>1606</v>
      </c>
      <c r="N210" s="1178" t="s">
        <v>44</v>
      </c>
      <c r="P210" s="467"/>
      <c r="Q210" s="468"/>
      <c r="R210" s="469"/>
      <c r="V210" s="1160"/>
      <c r="W210" s="1166"/>
      <c r="X210" s="487"/>
    </row>
    <row r="211" spans="1:25" ht="18.75" x14ac:dyDescent="0.3">
      <c r="A211" s="664">
        <v>2</v>
      </c>
      <c r="B211" s="1176" t="s">
        <v>1564</v>
      </c>
      <c r="C211" s="1191" t="s">
        <v>1636</v>
      </c>
      <c r="D211" s="1178" t="s">
        <v>44</v>
      </c>
      <c r="F211" s="664">
        <v>2</v>
      </c>
      <c r="G211" s="1176" t="s">
        <v>1535</v>
      </c>
      <c r="H211" s="1191" t="s">
        <v>1607</v>
      </c>
      <c r="I211" s="1178" t="s">
        <v>45</v>
      </c>
      <c r="K211" s="664">
        <v>2</v>
      </c>
      <c r="L211" s="1176" t="s">
        <v>1566</v>
      </c>
      <c r="M211" s="1191" t="s">
        <v>1638</v>
      </c>
      <c r="N211" s="1178" t="s">
        <v>44</v>
      </c>
      <c r="P211" s="467"/>
      <c r="Q211" s="468"/>
      <c r="R211" s="469"/>
      <c r="W211" s="1163"/>
      <c r="X211" s="487"/>
      <c r="Y211"/>
    </row>
    <row r="212" spans="1:25" ht="18.75" x14ac:dyDescent="0.3">
      <c r="A212" s="664">
        <v>3</v>
      </c>
      <c r="B212" s="1176" t="s">
        <v>1565</v>
      </c>
      <c r="C212" s="1191" t="s">
        <v>1637</v>
      </c>
      <c r="D212" s="1178" t="s">
        <v>44</v>
      </c>
      <c r="F212" s="664">
        <v>3</v>
      </c>
      <c r="G212" s="1176" t="s">
        <v>1536</v>
      </c>
      <c r="H212" s="1191" t="s">
        <v>1608</v>
      </c>
      <c r="I212" s="1178" t="s">
        <v>45</v>
      </c>
      <c r="K212" s="664">
        <v>3</v>
      </c>
      <c r="L212" s="1176" t="s">
        <v>1537</v>
      </c>
      <c r="M212" s="1191" t="s">
        <v>1609</v>
      </c>
      <c r="N212" s="1178" t="s">
        <v>44</v>
      </c>
      <c r="P212" s="467"/>
      <c r="Q212" s="468"/>
      <c r="R212" s="469"/>
      <c r="W212" s="1163"/>
      <c r="X212" s="487"/>
      <c r="Y212"/>
    </row>
    <row r="213" spans="1:25" ht="18.75" x14ac:dyDescent="0.3">
      <c r="A213" s="664">
        <v>4</v>
      </c>
      <c r="B213" s="1181" t="s">
        <v>1510</v>
      </c>
      <c r="C213" s="1201" t="s">
        <v>1582</v>
      </c>
      <c r="D213" s="1178" t="s">
        <v>44</v>
      </c>
      <c r="F213" s="664">
        <v>4</v>
      </c>
      <c r="G213" s="1181" t="s">
        <v>1511</v>
      </c>
      <c r="H213" s="1201" t="s">
        <v>1583</v>
      </c>
      <c r="I213" s="1178" t="s">
        <v>44</v>
      </c>
      <c r="K213" s="664">
        <v>4</v>
      </c>
      <c r="L213" s="1176" t="s">
        <v>1569</v>
      </c>
      <c r="M213" s="1191" t="s">
        <v>1641</v>
      </c>
      <c r="N213" s="1178" t="s">
        <v>44</v>
      </c>
      <c r="P213" s="467"/>
      <c r="Q213" s="139"/>
      <c r="R213" s="469"/>
      <c r="V213" s="1161"/>
      <c r="W213" s="1164"/>
      <c r="X213" s="487"/>
    </row>
    <row r="214" spans="1:25" ht="18.75" x14ac:dyDescent="0.3">
      <c r="A214" s="664">
        <v>5</v>
      </c>
      <c r="B214" s="1181" t="s">
        <v>1512</v>
      </c>
      <c r="C214" s="1201" t="s">
        <v>1584</v>
      </c>
      <c r="D214" s="1178" t="s">
        <v>45</v>
      </c>
      <c r="F214" s="664">
        <v>5</v>
      </c>
      <c r="G214" s="1176" t="s">
        <v>1567</v>
      </c>
      <c r="H214" s="1191" t="s">
        <v>1639</v>
      </c>
      <c r="I214" s="1178" t="s">
        <v>45</v>
      </c>
      <c r="K214" s="664">
        <v>5</v>
      </c>
      <c r="L214" s="1181" t="s">
        <v>1514</v>
      </c>
      <c r="M214" s="1201" t="s">
        <v>1586</v>
      </c>
      <c r="N214" s="1178" t="s">
        <v>44</v>
      </c>
      <c r="P214" s="457"/>
      <c r="Q214" s="465"/>
      <c r="R214" s="457"/>
      <c r="V214" s="1161"/>
      <c r="W214" s="1164"/>
      <c r="X214" s="487"/>
    </row>
    <row r="215" spans="1:25" ht="18.75" x14ac:dyDescent="0.3">
      <c r="A215" s="664">
        <v>6</v>
      </c>
      <c r="B215" s="1176" t="s">
        <v>1538</v>
      </c>
      <c r="C215" s="1191" t="s">
        <v>1610</v>
      </c>
      <c r="D215" s="1178" t="s">
        <v>44</v>
      </c>
      <c r="F215" s="664">
        <v>6</v>
      </c>
      <c r="G215" s="1176" t="s">
        <v>1540</v>
      </c>
      <c r="H215" s="1191" t="s">
        <v>1612</v>
      </c>
      <c r="I215" s="1178" t="s">
        <v>44</v>
      </c>
      <c r="K215" s="664">
        <v>6</v>
      </c>
      <c r="L215" s="1179" t="s">
        <v>1529</v>
      </c>
      <c r="M215" s="1239" t="s">
        <v>1601</v>
      </c>
      <c r="N215" s="1178" t="s">
        <v>44</v>
      </c>
      <c r="P215" s="467"/>
      <c r="Q215" s="139"/>
      <c r="R215" s="469"/>
      <c r="W215" s="1163"/>
      <c r="X215" s="487"/>
      <c r="Y215"/>
    </row>
    <row r="216" spans="1:25" ht="18.75" x14ac:dyDescent="0.3">
      <c r="A216" s="664">
        <v>7</v>
      </c>
      <c r="B216" s="1176" t="s">
        <v>1568</v>
      </c>
      <c r="C216" s="1191" t="s">
        <v>1640</v>
      </c>
      <c r="D216" s="1178" t="s">
        <v>45</v>
      </c>
      <c r="F216" s="664">
        <v>7</v>
      </c>
      <c r="G216" s="1181" t="s">
        <v>1513</v>
      </c>
      <c r="H216" s="1201" t="s">
        <v>1585</v>
      </c>
      <c r="I216" s="1178" t="s">
        <v>45</v>
      </c>
      <c r="K216" s="664">
        <v>7</v>
      </c>
      <c r="L216" s="1176" t="s">
        <v>1543</v>
      </c>
      <c r="M216" s="1191" t="s">
        <v>1615</v>
      </c>
      <c r="N216" s="1178" t="s">
        <v>45</v>
      </c>
      <c r="P216" s="467"/>
      <c r="Q216" s="468"/>
      <c r="R216" s="469"/>
      <c r="W216" s="1163"/>
      <c r="X216" s="487"/>
      <c r="Y216"/>
    </row>
    <row r="217" spans="1:25" ht="18.75" x14ac:dyDescent="0.3">
      <c r="A217" s="664">
        <v>8</v>
      </c>
      <c r="B217" s="1176" t="s">
        <v>1539</v>
      </c>
      <c r="C217" s="1191" t="s">
        <v>1611</v>
      </c>
      <c r="D217" s="1178" t="s">
        <v>44</v>
      </c>
      <c r="F217" s="664">
        <v>8</v>
      </c>
      <c r="G217" s="1179" t="s">
        <v>1528</v>
      </c>
      <c r="H217" s="1239" t="s">
        <v>1600</v>
      </c>
      <c r="I217" s="1178" t="s">
        <v>45</v>
      </c>
      <c r="K217" s="664">
        <v>8</v>
      </c>
      <c r="L217" s="1179" t="s">
        <v>1530</v>
      </c>
      <c r="M217" s="1239" t="s">
        <v>1602</v>
      </c>
      <c r="N217" s="1178" t="s">
        <v>45</v>
      </c>
      <c r="P217" s="457"/>
      <c r="Q217" s="465"/>
      <c r="R217" s="457"/>
      <c r="W217" s="1163"/>
      <c r="X217" s="487"/>
      <c r="Y217"/>
    </row>
    <row r="218" spans="1:25" ht="18.75" x14ac:dyDescent="0.3">
      <c r="A218" s="664">
        <v>9</v>
      </c>
      <c r="B218" s="1176" t="s">
        <v>1541</v>
      </c>
      <c r="C218" s="1191" t="s">
        <v>1613</v>
      </c>
      <c r="D218" s="1178" t="s">
        <v>45</v>
      </c>
      <c r="F218" s="664">
        <v>9</v>
      </c>
      <c r="G218" s="1181" t="s">
        <v>1516</v>
      </c>
      <c r="H218" s="1201" t="s">
        <v>1588</v>
      </c>
      <c r="I218" s="1178" t="s">
        <v>44</v>
      </c>
      <c r="K218" s="664">
        <v>9</v>
      </c>
      <c r="L218" s="1176" t="s">
        <v>1545</v>
      </c>
      <c r="M218" s="1191" t="s">
        <v>1617</v>
      </c>
      <c r="N218" s="1178" t="s">
        <v>44</v>
      </c>
      <c r="P218" s="457"/>
      <c r="Q218" s="465"/>
      <c r="R218" s="457"/>
      <c r="W218" s="1163"/>
      <c r="X218" s="487"/>
      <c r="Y218"/>
    </row>
    <row r="219" spans="1:25" ht="18.75" x14ac:dyDescent="0.3">
      <c r="A219" s="664">
        <v>10</v>
      </c>
      <c r="B219" s="1176" t="s">
        <v>1542</v>
      </c>
      <c r="C219" s="1191" t="s">
        <v>1614</v>
      </c>
      <c r="D219" s="1178" t="s">
        <v>45</v>
      </c>
      <c r="F219" s="664">
        <v>10</v>
      </c>
      <c r="G219" s="1176" t="s">
        <v>1570</v>
      </c>
      <c r="H219" s="1191" t="s">
        <v>1642</v>
      </c>
      <c r="I219" s="1178" t="s">
        <v>44</v>
      </c>
      <c r="K219" s="664">
        <v>10</v>
      </c>
      <c r="L219" s="1176" t="s">
        <v>1548</v>
      </c>
      <c r="M219" s="1191" t="s">
        <v>1620</v>
      </c>
      <c r="N219" s="1178" t="s">
        <v>45</v>
      </c>
      <c r="P219" s="467"/>
      <c r="Q219" s="139"/>
      <c r="R219" s="469"/>
      <c r="W219" s="1163"/>
      <c r="X219" s="487"/>
      <c r="Y219"/>
    </row>
    <row r="220" spans="1:25" ht="18.75" x14ac:dyDescent="0.3">
      <c r="A220" s="664">
        <v>11</v>
      </c>
      <c r="B220" s="1181" t="s">
        <v>1515</v>
      </c>
      <c r="C220" s="1201" t="s">
        <v>1587</v>
      </c>
      <c r="D220" s="1178" t="s">
        <v>44</v>
      </c>
      <c r="F220" s="664">
        <v>11</v>
      </c>
      <c r="G220" s="1176" t="s">
        <v>1571</v>
      </c>
      <c r="H220" s="1191" t="s">
        <v>1643</v>
      </c>
      <c r="I220" s="1178" t="s">
        <v>45</v>
      </c>
      <c r="K220" s="664">
        <v>11</v>
      </c>
      <c r="L220" s="1176" t="s">
        <v>1572</v>
      </c>
      <c r="M220" s="1191" t="s">
        <v>1644</v>
      </c>
      <c r="N220" s="1178" t="s">
        <v>44</v>
      </c>
      <c r="P220" s="467"/>
      <c r="Q220" s="468"/>
      <c r="R220" s="469"/>
      <c r="V220" s="1161"/>
      <c r="W220" s="1164"/>
      <c r="X220" s="487"/>
    </row>
    <row r="221" spans="1:25" ht="18.75" x14ac:dyDescent="0.3">
      <c r="A221" s="664">
        <v>12</v>
      </c>
      <c r="B221" s="1176" t="s">
        <v>1544</v>
      </c>
      <c r="C221" s="1191" t="s">
        <v>1616</v>
      </c>
      <c r="D221" s="1178" t="s">
        <v>44</v>
      </c>
      <c r="F221" s="664">
        <v>12</v>
      </c>
      <c r="G221" s="1176" t="s">
        <v>1546</v>
      </c>
      <c r="H221" s="1191" t="s">
        <v>1618</v>
      </c>
      <c r="I221" s="1178" t="s">
        <v>44</v>
      </c>
      <c r="K221" s="664">
        <v>12</v>
      </c>
      <c r="L221" s="1176" t="s">
        <v>1573</v>
      </c>
      <c r="M221" s="1191" t="s">
        <v>1645</v>
      </c>
      <c r="N221" s="1178" t="s">
        <v>44</v>
      </c>
      <c r="P221" s="467"/>
      <c r="Q221" s="468"/>
      <c r="R221" s="469"/>
      <c r="W221" s="1163"/>
      <c r="X221" s="487"/>
      <c r="Y221"/>
    </row>
    <row r="222" spans="1:25" ht="18.75" x14ac:dyDescent="0.3">
      <c r="A222" s="664">
        <v>13</v>
      </c>
      <c r="B222" s="1179" t="s">
        <v>1531</v>
      </c>
      <c r="C222" s="1239" t="s">
        <v>1603</v>
      </c>
      <c r="D222" s="1178" t="s">
        <v>45</v>
      </c>
      <c r="F222" s="664">
        <v>13</v>
      </c>
      <c r="G222" s="1176" t="s">
        <v>1547</v>
      </c>
      <c r="H222" s="1191" t="s">
        <v>1619</v>
      </c>
      <c r="I222" s="1178" t="s">
        <v>44</v>
      </c>
      <c r="K222" s="664">
        <v>13</v>
      </c>
      <c r="L222" s="1176" t="s">
        <v>1550</v>
      </c>
      <c r="M222" s="1191" t="s">
        <v>1622</v>
      </c>
      <c r="N222" s="1178" t="s">
        <v>44</v>
      </c>
      <c r="P222" s="467"/>
      <c r="Q222" s="468"/>
      <c r="R222" s="469"/>
      <c r="V222" s="1160"/>
      <c r="W222" s="1166"/>
      <c r="X222" s="487"/>
    </row>
    <row r="223" spans="1:25" ht="18.75" x14ac:dyDescent="0.3">
      <c r="A223" s="664">
        <v>14</v>
      </c>
      <c r="B223" s="1176" t="s">
        <v>1553</v>
      </c>
      <c r="C223" s="1191" t="s">
        <v>1625</v>
      </c>
      <c r="D223" s="1178" t="s">
        <v>44</v>
      </c>
      <c r="F223" s="664">
        <v>14</v>
      </c>
      <c r="G223" s="1176" t="s">
        <v>1549</v>
      </c>
      <c r="H223" s="1191" t="s">
        <v>1621</v>
      </c>
      <c r="I223" s="1178" t="s">
        <v>45</v>
      </c>
      <c r="K223" s="664">
        <v>14</v>
      </c>
      <c r="L223" s="1179" t="s">
        <v>1533</v>
      </c>
      <c r="M223" s="1239" t="s">
        <v>1605</v>
      </c>
      <c r="N223" s="1178" t="s">
        <v>44</v>
      </c>
      <c r="P223" s="467"/>
      <c r="Q223" s="139"/>
      <c r="R223" s="469"/>
      <c r="W223" s="1163"/>
      <c r="X223" s="487"/>
      <c r="Y223"/>
    </row>
    <row r="224" spans="1:25" ht="18.75" x14ac:dyDescent="0.3">
      <c r="A224" s="664">
        <v>15</v>
      </c>
      <c r="B224" s="1176" t="s">
        <v>1575</v>
      </c>
      <c r="C224" s="1191" t="s">
        <v>1647</v>
      </c>
      <c r="D224" s="1178" t="s">
        <v>44</v>
      </c>
      <c r="F224" s="664">
        <v>15</v>
      </c>
      <c r="G224" s="1179" t="s">
        <v>1532</v>
      </c>
      <c r="H224" s="1239" t="s">
        <v>1604</v>
      </c>
      <c r="I224" s="1178" t="s">
        <v>45</v>
      </c>
      <c r="K224" s="664">
        <v>15</v>
      </c>
      <c r="L224" s="1181" t="s">
        <v>1517</v>
      </c>
      <c r="M224" s="1201" t="s">
        <v>1589</v>
      </c>
      <c r="N224" s="1178" t="s">
        <v>44</v>
      </c>
      <c r="P224" s="467"/>
      <c r="Q224" s="468"/>
      <c r="R224" s="469"/>
      <c r="W224" s="1163"/>
      <c r="X224" s="487"/>
      <c r="Y224"/>
    </row>
    <row r="225" spans="1:25" ht="18.75" x14ac:dyDescent="0.3">
      <c r="A225" s="664">
        <v>16</v>
      </c>
      <c r="B225" s="1176" t="s">
        <v>1576</v>
      </c>
      <c r="C225" s="1191" t="s">
        <v>1648</v>
      </c>
      <c r="D225" s="1178" t="s">
        <v>44</v>
      </c>
      <c r="F225" s="664">
        <v>16</v>
      </c>
      <c r="G225" s="1176" t="s">
        <v>1551</v>
      </c>
      <c r="H225" s="1191" t="s">
        <v>1623</v>
      </c>
      <c r="I225" s="1178" t="s">
        <v>44</v>
      </c>
      <c r="K225" s="664">
        <v>16</v>
      </c>
      <c r="L225" s="1176" t="s">
        <v>1554</v>
      </c>
      <c r="M225" s="1191" t="s">
        <v>1626</v>
      </c>
      <c r="N225" s="1178" t="s">
        <v>44</v>
      </c>
      <c r="P225" s="467"/>
      <c r="Q225" s="139"/>
      <c r="R225" s="469"/>
      <c r="W225" s="1163"/>
      <c r="X225" s="487"/>
      <c r="Y225"/>
    </row>
    <row r="226" spans="1:25" ht="18.75" x14ac:dyDescent="0.3">
      <c r="A226" s="664">
        <v>17</v>
      </c>
      <c r="B226" s="1176" t="s">
        <v>1578</v>
      </c>
      <c r="C226" s="1191" t="s">
        <v>1650</v>
      </c>
      <c r="D226" s="1178" t="s">
        <v>44</v>
      </c>
      <c r="F226" s="664">
        <v>17</v>
      </c>
      <c r="G226" s="1176" t="s">
        <v>1552</v>
      </c>
      <c r="H226" s="1191" t="s">
        <v>1624</v>
      </c>
      <c r="I226" s="1178" t="s">
        <v>44</v>
      </c>
      <c r="K226" s="664">
        <v>17</v>
      </c>
      <c r="L226" s="1176" t="s">
        <v>1555</v>
      </c>
      <c r="M226" s="1191" t="s">
        <v>1627</v>
      </c>
      <c r="N226" s="1178" t="s">
        <v>44</v>
      </c>
      <c r="P226" s="467"/>
      <c r="Q226" s="472"/>
      <c r="R226" s="467"/>
      <c r="W226" s="1163"/>
      <c r="X226" s="487"/>
      <c r="Y226"/>
    </row>
    <row r="227" spans="1:25" ht="18.75" x14ac:dyDescent="0.3">
      <c r="A227" s="664">
        <v>18</v>
      </c>
      <c r="B227" s="1176" t="s">
        <v>1557</v>
      </c>
      <c r="C227" s="1191" t="s">
        <v>1629</v>
      </c>
      <c r="D227" s="1178" t="s">
        <v>45</v>
      </c>
      <c r="F227" s="664">
        <v>18</v>
      </c>
      <c r="G227" s="1176" t="s">
        <v>1574</v>
      </c>
      <c r="H227" s="1191" t="s">
        <v>1646</v>
      </c>
      <c r="I227" s="1178" t="s">
        <v>44</v>
      </c>
      <c r="K227" s="664">
        <v>18</v>
      </c>
      <c r="L227" s="1176" t="s">
        <v>1559</v>
      </c>
      <c r="M227" s="1191" t="s">
        <v>1631</v>
      </c>
      <c r="N227" s="1178" t="s">
        <v>45</v>
      </c>
      <c r="P227" s="467"/>
      <c r="Q227" s="468"/>
      <c r="R227" s="469"/>
      <c r="W227" s="1163"/>
      <c r="X227" s="487"/>
      <c r="Y227"/>
    </row>
    <row r="228" spans="1:25" ht="18.75" x14ac:dyDescent="0.3">
      <c r="A228" s="664">
        <v>19</v>
      </c>
      <c r="B228" s="1176" t="s">
        <v>1558</v>
      </c>
      <c r="C228" s="1191" t="s">
        <v>1630</v>
      </c>
      <c r="D228" s="1178" t="s">
        <v>45</v>
      </c>
      <c r="F228" s="664">
        <v>19</v>
      </c>
      <c r="G228" s="1176" t="s">
        <v>1577</v>
      </c>
      <c r="H228" s="1191" t="s">
        <v>1649</v>
      </c>
      <c r="I228" s="1178" t="s">
        <v>44</v>
      </c>
      <c r="K228" s="664">
        <v>19</v>
      </c>
      <c r="L228" s="1176" t="s">
        <v>1580</v>
      </c>
      <c r="M228" s="1191" t="s">
        <v>1652</v>
      </c>
      <c r="N228" s="1178" t="s">
        <v>45</v>
      </c>
      <c r="P228" s="467"/>
      <c r="Q228" s="139"/>
      <c r="R228" s="469"/>
      <c r="W228" s="1163"/>
      <c r="X228" s="487"/>
      <c r="Y228"/>
    </row>
    <row r="229" spans="1:25" ht="18.75" x14ac:dyDescent="0.3">
      <c r="A229" s="664">
        <v>20</v>
      </c>
      <c r="B229" s="1176" t="s">
        <v>1579</v>
      </c>
      <c r="C229" s="1191" t="s">
        <v>1651</v>
      </c>
      <c r="D229" s="1178" t="s">
        <v>45</v>
      </c>
      <c r="F229" s="664">
        <v>20</v>
      </c>
      <c r="G229" s="1176" t="s">
        <v>1556</v>
      </c>
      <c r="H229" s="1191" t="s">
        <v>1628</v>
      </c>
      <c r="I229" s="1178" t="s">
        <v>44</v>
      </c>
      <c r="K229" s="664">
        <v>20</v>
      </c>
      <c r="L229" s="1176" t="s">
        <v>1560</v>
      </c>
      <c r="M229" s="1191" t="s">
        <v>1632</v>
      </c>
      <c r="N229" s="1178" t="s">
        <v>45</v>
      </c>
      <c r="P229" s="467"/>
      <c r="Q229" s="468"/>
      <c r="R229" s="469"/>
      <c r="W229" s="1163"/>
      <c r="X229" s="487"/>
      <c r="Y229"/>
    </row>
    <row r="230" spans="1:25" ht="18.75" x14ac:dyDescent="0.3">
      <c r="A230" s="664">
        <v>21</v>
      </c>
      <c r="B230" s="1181" t="s">
        <v>1518</v>
      </c>
      <c r="C230" s="1201" t="s">
        <v>1590</v>
      </c>
      <c r="D230" s="1178" t="s">
        <v>44</v>
      </c>
      <c r="F230" s="664">
        <v>21</v>
      </c>
      <c r="G230" s="1181" t="s">
        <v>1519</v>
      </c>
      <c r="H230" s="1201" t="s">
        <v>1591</v>
      </c>
      <c r="I230" s="1178" t="s">
        <v>44</v>
      </c>
      <c r="K230" s="664">
        <v>21</v>
      </c>
      <c r="L230" s="1181" t="s">
        <v>1520</v>
      </c>
      <c r="M230" s="1201" t="s">
        <v>1592</v>
      </c>
      <c r="N230" s="1178" t="s">
        <v>44</v>
      </c>
      <c r="P230" s="467"/>
      <c r="Q230" s="468"/>
      <c r="R230" s="469"/>
      <c r="V230" s="1161"/>
      <c r="W230" s="1164"/>
      <c r="X230" s="487"/>
    </row>
    <row r="231" spans="1:25" ht="18.75" x14ac:dyDescent="0.3">
      <c r="A231" s="664">
        <v>22</v>
      </c>
      <c r="B231" s="1181" t="s">
        <v>1522</v>
      </c>
      <c r="C231" s="1201" t="s">
        <v>1594</v>
      </c>
      <c r="D231" s="1178" t="s">
        <v>45</v>
      </c>
      <c r="F231" s="664">
        <v>22</v>
      </c>
      <c r="G231" s="1176" t="s">
        <v>1561</v>
      </c>
      <c r="H231" s="1191" t="s">
        <v>1633</v>
      </c>
      <c r="I231" s="1178" t="s">
        <v>45</v>
      </c>
      <c r="K231" s="664">
        <v>22</v>
      </c>
      <c r="L231" s="1181" t="s">
        <v>1521</v>
      </c>
      <c r="M231" s="1201" t="s">
        <v>1593</v>
      </c>
      <c r="N231" s="1178" t="s">
        <v>45</v>
      </c>
      <c r="P231" s="467"/>
      <c r="Q231" s="468"/>
      <c r="R231" s="469"/>
      <c r="V231" s="1161"/>
      <c r="W231" s="1164"/>
      <c r="X231" s="487"/>
    </row>
    <row r="232" spans="1:25" ht="18.75" x14ac:dyDescent="0.3">
      <c r="A232" s="664">
        <v>23</v>
      </c>
      <c r="B232" s="1181" t="s">
        <v>1525</v>
      </c>
      <c r="C232" s="1201" t="s">
        <v>1597</v>
      </c>
      <c r="D232" s="1178" t="s">
        <v>45</v>
      </c>
      <c r="F232" s="664">
        <v>23</v>
      </c>
      <c r="G232" s="1181" t="s">
        <v>1523</v>
      </c>
      <c r="H232" s="1201" t="s">
        <v>1595</v>
      </c>
      <c r="I232" s="1178" t="s">
        <v>45</v>
      </c>
      <c r="K232" s="664">
        <v>23</v>
      </c>
      <c r="L232" s="1176" t="s">
        <v>1562</v>
      </c>
      <c r="M232" s="1191" t="s">
        <v>1634</v>
      </c>
      <c r="N232" s="1178" t="s">
        <v>45</v>
      </c>
      <c r="P232" s="467"/>
      <c r="Q232" s="468"/>
      <c r="R232" s="469"/>
      <c r="V232" s="1161"/>
      <c r="W232" s="1164"/>
      <c r="X232" s="487"/>
    </row>
    <row r="233" spans="1:25" ht="19.5" thickBot="1" x14ac:dyDescent="0.35">
      <c r="A233" s="664">
        <v>24</v>
      </c>
      <c r="B233" s="1176" t="s">
        <v>1563</v>
      </c>
      <c r="C233" s="1191" t="s">
        <v>1635</v>
      </c>
      <c r="D233" s="1178" t="s">
        <v>44</v>
      </c>
      <c r="F233" s="664">
        <v>24</v>
      </c>
      <c r="G233" s="1176" t="s">
        <v>1581</v>
      </c>
      <c r="H233" s="1191" t="s">
        <v>1653</v>
      </c>
      <c r="I233" s="1240" t="s">
        <v>44</v>
      </c>
      <c r="K233" s="664">
        <v>24</v>
      </c>
      <c r="L233" s="1181" t="s">
        <v>1524</v>
      </c>
      <c r="M233" s="1201" t="s">
        <v>1596</v>
      </c>
      <c r="N233" s="1241" t="s">
        <v>45</v>
      </c>
      <c r="P233" s="467"/>
      <c r="Q233" s="468"/>
      <c r="R233" s="469"/>
      <c r="W233" s="1163"/>
      <c r="X233" s="487"/>
      <c r="Y233"/>
    </row>
    <row r="234" spans="1:25" ht="15" customHeight="1" thickBot="1" x14ac:dyDescent="0.3">
      <c r="A234" s="674"/>
      <c r="B234" s="669"/>
      <c r="C234" s="1238"/>
      <c r="D234" s="670"/>
      <c r="F234" s="674"/>
      <c r="G234" s="678"/>
      <c r="H234" s="679"/>
      <c r="I234" s="670"/>
      <c r="K234" s="674"/>
      <c r="L234" s="678"/>
      <c r="M234" s="679"/>
      <c r="N234" s="670"/>
      <c r="V234" s="1160"/>
      <c r="W234" s="1166"/>
      <c r="X234" s="487"/>
    </row>
    <row r="235" spans="1:25" x14ac:dyDescent="0.2">
      <c r="A235" s="479"/>
      <c r="B235" s="480"/>
      <c r="C235" s="481"/>
      <c r="D235" s="482"/>
      <c r="F235" s="483"/>
      <c r="G235" s="480"/>
      <c r="H235" s="484"/>
      <c r="I235" s="483"/>
      <c r="K235" s="479"/>
      <c r="L235" s="479"/>
      <c r="M235" s="485"/>
      <c r="N235" s="482"/>
      <c r="W235" s="1163"/>
      <c r="X235" s="487"/>
      <c r="Y235"/>
    </row>
    <row r="236" spans="1:25" x14ac:dyDescent="0.2">
      <c r="B236" s="462"/>
      <c r="C236" s="659" t="s">
        <v>115</v>
      </c>
      <c r="D236" s="125">
        <f>COUNTIF(D210:D234,"L")</f>
        <v>14</v>
      </c>
      <c r="H236" s="464" t="s">
        <v>115</v>
      </c>
      <c r="I236" s="125">
        <f>COUNTIF(I210:I234,"L")</f>
        <v>14</v>
      </c>
      <c r="M236" s="464" t="s">
        <v>115</v>
      </c>
      <c r="N236" s="125">
        <f>COUNTIF(N210:N234,"L")</f>
        <v>15</v>
      </c>
      <c r="W236" s="1163"/>
      <c r="X236" s="487"/>
      <c r="Y236"/>
    </row>
    <row r="237" spans="1:25" ht="15.75" thickBot="1" x14ac:dyDescent="0.25">
      <c r="B237" s="462"/>
      <c r="C237" s="659" t="s">
        <v>264</v>
      </c>
      <c r="D237" s="125">
        <f>COUNTIF(D210:E234,"P")</f>
        <v>10</v>
      </c>
      <c r="H237" s="464" t="s">
        <v>264</v>
      </c>
      <c r="I237" s="125">
        <f>COUNTIF(I210:J234,"P")</f>
        <v>10</v>
      </c>
      <c r="M237" s="464" t="s">
        <v>264</v>
      </c>
      <c r="N237" s="125">
        <f>COUNTIF(N210:N234,"P")</f>
        <v>9</v>
      </c>
      <c r="V237" s="1161"/>
      <c r="W237" s="1164"/>
      <c r="X237" s="487"/>
    </row>
    <row r="238" spans="1:25" x14ac:dyDescent="0.2">
      <c r="B238" s="462"/>
      <c r="C238" s="659"/>
      <c r="D238" s="394">
        <f>SUM(D236:D237)</f>
        <v>24</v>
      </c>
      <c r="H238" s="464"/>
      <c r="I238" s="394">
        <f>SUM(I236:I237)</f>
        <v>24</v>
      </c>
      <c r="M238" s="464"/>
      <c r="N238" s="394">
        <f>SUM(N236:N237)</f>
        <v>24</v>
      </c>
      <c r="W238" s="1163"/>
      <c r="X238" s="487"/>
      <c r="Y238"/>
    </row>
    <row r="239" spans="1:25" x14ac:dyDescent="0.2">
      <c r="A239" s="125" t="s">
        <v>265</v>
      </c>
      <c r="B239" s="462"/>
      <c r="C239" s="520"/>
      <c r="F239" s="125" t="s">
        <v>265</v>
      </c>
      <c r="K239" s="125" t="s">
        <v>265</v>
      </c>
      <c r="W239" s="1163"/>
      <c r="X239" s="487"/>
      <c r="Y239"/>
    </row>
    <row r="240" spans="1:25" x14ac:dyDescent="0.2">
      <c r="B240" s="462"/>
      <c r="C240" s="680" t="s">
        <v>1655</v>
      </c>
      <c r="D240" s="63"/>
      <c r="H240" s="680" t="s">
        <v>1656</v>
      </c>
      <c r="I240" s="63"/>
      <c r="M240" s="125" t="s">
        <v>1657</v>
      </c>
      <c r="V240" s="1161"/>
      <c r="W240" s="1164"/>
      <c r="X240" s="487"/>
    </row>
    <row r="241" spans="1:25" x14ac:dyDescent="0.2">
      <c r="V241" s="1160"/>
      <c r="W241" s="1166"/>
      <c r="X241" s="487"/>
    </row>
    <row r="242" spans="1:25" ht="18" x14ac:dyDescent="0.25">
      <c r="A242" s="671" t="s">
        <v>950</v>
      </c>
      <c r="B242" s="672"/>
      <c r="C242" s="718"/>
      <c r="D242" s="672"/>
      <c r="E242" s="672"/>
      <c r="F242" s="672"/>
      <c r="G242" s="672"/>
      <c r="H242" s="672"/>
      <c r="V242" s="1161"/>
      <c r="W242" s="1164"/>
      <c r="X242" s="487"/>
    </row>
    <row r="243" spans="1:25" ht="18" x14ac:dyDescent="0.25">
      <c r="A243" s="671" t="s">
        <v>1249</v>
      </c>
      <c r="B243" s="672"/>
      <c r="C243" s="718"/>
      <c r="D243" s="672"/>
      <c r="E243" s="672"/>
      <c r="F243" s="672"/>
      <c r="G243" s="672"/>
      <c r="H243" s="672"/>
      <c r="W243" s="1163"/>
      <c r="X243" s="487"/>
      <c r="Y243"/>
    </row>
    <row r="244" spans="1:25" ht="18" x14ac:dyDescent="0.25">
      <c r="A244" s="671" t="s">
        <v>142</v>
      </c>
      <c r="B244" s="672"/>
      <c r="C244" s="718"/>
      <c r="D244" s="672"/>
      <c r="E244" s="672"/>
      <c r="F244" s="672"/>
      <c r="G244" s="672"/>
      <c r="H244" s="672"/>
      <c r="W244" s="1163"/>
      <c r="X244" s="487"/>
      <c r="Y244"/>
    </row>
    <row r="245" spans="1:25" x14ac:dyDescent="0.2">
      <c r="W245" s="1163"/>
      <c r="X245" s="487"/>
      <c r="Y245"/>
    </row>
    <row r="246" spans="1:25" ht="16.5" thickBot="1" x14ac:dyDescent="0.3">
      <c r="A246" s="186" t="s">
        <v>1263</v>
      </c>
      <c r="B246" s="186"/>
      <c r="C246" s="517"/>
      <c r="D246" s="186"/>
      <c r="E246" s="186"/>
      <c r="F246" s="186" t="s">
        <v>1264</v>
      </c>
      <c r="G246" s="186"/>
      <c r="H246" s="186"/>
      <c r="I246" s="186"/>
      <c r="J246" s="186"/>
      <c r="K246" s="186" t="s">
        <v>1265</v>
      </c>
      <c r="L246" s="186"/>
      <c r="M246" s="186"/>
      <c r="N246" s="186"/>
      <c r="O246" s="186"/>
      <c r="P246" s="186"/>
      <c r="Q246" s="186"/>
      <c r="R246" s="186"/>
      <c r="S246" s="186"/>
      <c r="W246" s="1163"/>
      <c r="X246" s="487"/>
      <c r="Y246"/>
    </row>
    <row r="247" spans="1:25" ht="16.5" thickBot="1" x14ac:dyDescent="0.3">
      <c r="A247" s="187" t="s">
        <v>40</v>
      </c>
      <c r="B247" s="188" t="s">
        <v>41</v>
      </c>
      <c r="C247" s="188" t="s">
        <v>42</v>
      </c>
      <c r="D247" s="189" t="s">
        <v>43</v>
      </c>
      <c r="E247" s="186"/>
      <c r="F247" s="435" t="s">
        <v>152</v>
      </c>
      <c r="G247" s="188" t="s">
        <v>41</v>
      </c>
      <c r="H247" s="188" t="s">
        <v>42</v>
      </c>
      <c r="I247" s="189" t="s">
        <v>43</v>
      </c>
      <c r="J247" s="186"/>
      <c r="K247" s="187" t="s">
        <v>40</v>
      </c>
      <c r="L247" s="188" t="s">
        <v>41</v>
      </c>
      <c r="M247" s="188" t="s">
        <v>42</v>
      </c>
      <c r="N247" s="189" t="s">
        <v>43</v>
      </c>
      <c r="P247" s="735"/>
      <c r="Q247" s="735"/>
      <c r="R247" s="735"/>
      <c r="S247" s="735"/>
      <c r="W247" s="1163"/>
      <c r="X247" s="487"/>
      <c r="Y247"/>
    </row>
    <row r="248" spans="1:25" ht="15.75" x14ac:dyDescent="0.25">
      <c r="A248" s="190"/>
      <c r="B248" s="191"/>
      <c r="C248" s="191"/>
      <c r="D248" s="192"/>
      <c r="E248" s="186"/>
      <c r="F248" s="500"/>
      <c r="G248" s="191"/>
      <c r="H248" s="191"/>
      <c r="I248" s="192"/>
      <c r="J248" s="63"/>
      <c r="K248" s="509"/>
      <c r="L248" s="510"/>
      <c r="M248" s="511"/>
      <c r="N248" s="512"/>
      <c r="O248" s="772"/>
      <c r="P248" s="462"/>
      <c r="Q248" s="735"/>
      <c r="R248" s="735"/>
      <c r="S248" s="735"/>
      <c r="V248" s="1160"/>
      <c r="W248" s="1166"/>
      <c r="X248" s="487"/>
    </row>
    <row r="249" spans="1:25" ht="15.75" x14ac:dyDescent="0.2">
      <c r="A249" s="664">
        <v>1</v>
      </c>
      <c r="B249" s="1347">
        <v>1116020044</v>
      </c>
      <c r="C249" s="1348" t="s">
        <v>1015</v>
      </c>
      <c r="D249" s="1349" t="s">
        <v>44</v>
      </c>
      <c r="F249" s="664">
        <v>1</v>
      </c>
      <c r="G249" s="460">
        <v>1116020046</v>
      </c>
      <c r="H249" s="836" t="s">
        <v>1035</v>
      </c>
      <c r="I249" s="837" t="s">
        <v>44</v>
      </c>
      <c r="K249" s="664">
        <v>1</v>
      </c>
      <c r="L249" s="570">
        <v>1116020001</v>
      </c>
      <c r="M249" s="839" t="s">
        <v>1058</v>
      </c>
      <c r="N249" s="837" t="s">
        <v>45</v>
      </c>
      <c r="O249" s="773"/>
      <c r="P249" s="111"/>
      <c r="Q249" s="479"/>
      <c r="R249" s="520"/>
      <c r="S249" s="747"/>
      <c r="W249" s="1163"/>
      <c r="X249" s="487"/>
      <c r="Y249"/>
    </row>
    <row r="250" spans="1:25" ht="15.75" x14ac:dyDescent="0.25">
      <c r="A250" s="664">
        <v>2</v>
      </c>
      <c r="B250" s="571">
        <v>1115020033</v>
      </c>
      <c r="C250" s="1346" t="s">
        <v>1812</v>
      </c>
      <c r="D250" s="837" t="s">
        <v>44</v>
      </c>
      <c r="F250" s="664">
        <v>2</v>
      </c>
      <c r="G250" s="571">
        <v>1116020014</v>
      </c>
      <c r="H250" s="838" t="s">
        <v>1036</v>
      </c>
      <c r="I250" s="837" t="s">
        <v>44</v>
      </c>
      <c r="K250" s="664">
        <v>2</v>
      </c>
      <c r="L250" s="460">
        <v>1116020045</v>
      </c>
      <c r="M250" s="836" t="s">
        <v>1059</v>
      </c>
      <c r="N250" s="837" t="s">
        <v>44</v>
      </c>
      <c r="O250" s="773"/>
      <c r="P250" s="111"/>
      <c r="Q250" s="479"/>
      <c r="R250" s="737"/>
      <c r="S250" s="747"/>
      <c r="W250" s="1163"/>
      <c r="X250" s="487"/>
      <c r="Y250"/>
    </row>
    <row r="251" spans="1:25" ht="15.75" x14ac:dyDescent="0.25">
      <c r="A251" s="664">
        <v>3</v>
      </c>
      <c r="B251" s="570">
        <v>1116020002</v>
      </c>
      <c r="C251" s="839" t="s">
        <v>1016</v>
      </c>
      <c r="D251" s="837" t="s">
        <v>44</v>
      </c>
      <c r="F251" s="664">
        <v>3</v>
      </c>
      <c r="G251" s="460">
        <v>1116020025</v>
      </c>
      <c r="H251" s="836" t="s">
        <v>1037</v>
      </c>
      <c r="I251" s="837" t="s">
        <v>45</v>
      </c>
      <c r="K251" s="664">
        <v>3</v>
      </c>
      <c r="L251" s="460">
        <v>1116020024</v>
      </c>
      <c r="M251" s="836" t="s">
        <v>1060</v>
      </c>
      <c r="N251" s="837" t="s">
        <v>44</v>
      </c>
      <c r="O251" s="773"/>
      <c r="P251" s="111"/>
      <c r="Q251" s="479"/>
      <c r="R251" s="737"/>
      <c r="S251" s="747"/>
      <c r="W251" s="1163"/>
      <c r="X251" s="487"/>
      <c r="Y251"/>
    </row>
    <row r="252" spans="1:25" ht="15.75" x14ac:dyDescent="0.2">
      <c r="A252" s="664">
        <v>4</v>
      </c>
      <c r="B252" s="570">
        <v>1116020004</v>
      </c>
      <c r="C252" s="839" t="s">
        <v>1023</v>
      </c>
      <c r="D252" s="837" t="s">
        <v>45</v>
      </c>
      <c r="F252" s="664">
        <v>4</v>
      </c>
      <c r="G252" s="571">
        <v>1116020016</v>
      </c>
      <c r="H252" s="838" t="s">
        <v>1038</v>
      </c>
      <c r="I252" s="837" t="s">
        <v>45</v>
      </c>
      <c r="K252" s="664">
        <v>4</v>
      </c>
      <c r="L252" s="460">
        <v>1116020047</v>
      </c>
      <c r="M252" s="836" t="s">
        <v>1061</v>
      </c>
      <c r="N252" s="837" t="s">
        <v>44</v>
      </c>
      <c r="O252" s="773"/>
      <c r="P252" s="111"/>
      <c r="Q252" s="748"/>
      <c r="R252" s="749"/>
      <c r="S252" s="747"/>
      <c r="W252" s="1163"/>
      <c r="X252" s="487"/>
      <c r="Y252"/>
    </row>
    <row r="253" spans="1:25" ht="15.75" x14ac:dyDescent="0.25">
      <c r="A253" s="664">
        <v>5</v>
      </c>
      <c r="B253" s="570">
        <v>1116020008</v>
      </c>
      <c r="C253" s="839" t="s">
        <v>1028</v>
      </c>
      <c r="D253" s="837" t="s">
        <v>45</v>
      </c>
      <c r="F253" s="664">
        <v>5</v>
      </c>
      <c r="G253" s="460">
        <v>1116020051</v>
      </c>
      <c r="H253" s="836" t="s">
        <v>1039</v>
      </c>
      <c r="I253" s="837" t="s">
        <v>45</v>
      </c>
      <c r="K253" s="664">
        <v>5</v>
      </c>
      <c r="L253" s="460">
        <v>1116020081</v>
      </c>
      <c r="M253" s="836" t="s">
        <v>1062</v>
      </c>
      <c r="N253" s="837" t="s">
        <v>44</v>
      </c>
      <c r="O253" s="773"/>
      <c r="P253" s="111"/>
      <c r="Q253" s="479"/>
      <c r="R253" s="737"/>
      <c r="S253" s="747"/>
      <c r="W253" s="1163"/>
      <c r="X253" s="487"/>
      <c r="Y253"/>
    </row>
    <row r="254" spans="1:25" ht="15.75" x14ac:dyDescent="0.2">
      <c r="A254" s="664">
        <v>6</v>
      </c>
      <c r="B254" s="571">
        <v>1116020015</v>
      </c>
      <c r="C254" s="838" t="s">
        <v>1017</v>
      </c>
      <c r="D254" s="837" t="s">
        <v>45</v>
      </c>
      <c r="F254" s="664">
        <v>6</v>
      </c>
      <c r="G254" s="617">
        <v>1116020003</v>
      </c>
      <c r="H254" s="960" t="s">
        <v>1040</v>
      </c>
      <c r="I254" s="1345" t="s">
        <v>44</v>
      </c>
      <c r="K254" s="664">
        <v>6</v>
      </c>
      <c r="L254" s="571">
        <v>1116020042</v>
      </c>
      <c r="M254" s="838" t="s">
        <v>1063</v>
      </c>
      <c r="N254" s="837" t="s">
        <v>44</v>
      </c>
      <c r="O254" s="773"/>
      <c r="P254" s="111"/>
      <c r="Q254" s="748"/>
      <c r="R254" s="749"/>
      <c r="S254" s="747"/>
      <c r="V254" s="1161"/>
      <c r="W254" s="1164"/>
      <c r="X254" s="487"/>
    </row>
    <row r="255" spans="1:25" ht="15.75" x14ac:dyDescent="0.25">
      <c r="A255" s="664">
        <v>7</v>
      </c>
      <c r="B255" s="571">
        <v>1116020022</v>
      </c>
      <c r="C255" s="838" t="s">
        <v>1027</v>
      </c>
      <c r="D255" s="837" t="s">
        <v>45</v>
      </c>
      <c r="F255" s="664">
        <v>7</v>
      </c>
      <c r="G255" s="460">
        <v>1116020028</v>
      </c>
      <c r="H255" s="836" t="s">
        <v>1041</v>
      </c>
      <c r="I255" s="837" t="s">
        <v>44</v>
      </c>
      <c r="K255" s="664">
        <v>7</v>
      </c>
      <c r="L255" s="460">
        <v>1116020029</v>
      </c>
      <c r="M255" s="836" t="s">
        <v>1064</v>
      </c>
      <c r="N255" s="837" t="s">
        <v>44</v>
      </c>
      <c r="O255" s="773"/>
      <c r="P255" s="111"/>
      <c r="Q255" s="748"/>
      <c r="R255" s="739"/>
      <c r="S255" s="747"/>
      <c r="W255" s="1163"/>
      <c r="X255" s="487"/>
      <c r="Y255"/>
    </row>
    <row r="256" spans="1:25" ht="15.75" x14ac:dyDescent="0.25">
      <c r="A256" s="664">
        <v>8</v>
      </c>
      <c r="B256" s="460">
        <v>1116020030</v>
      </c>
      <c r="C256" s="836" t="s">
        <v>1021</v>
      </c>
      <c r="D256" s="837" t="s">
        <v>44</v>
      </c>
      <c r="F256" s="664">
        <v>8</v>
      </c>
      <c r="G256" s="460">
        <v>1116020054</v>
      </c>
      <c r="H256" s="836" t="s">
        <v>1042</v>
      </c>
      <c r="I256" s="837" t="s">
        <v>44</v>
      </c>
      <c r="K256" s="664">
        <v>8</v>
      </c>
      <c r="L256" s="460">
        <v>1116020052</v>
      </c>
      <c r="M256" s="836" t="s">
        <v>1065</v>
      </c>
      <c r="N256" s="837" t="s">
        <v>44</v>
      </c>
      <c r="O256" s="773"/>
      <c r="P256" s="111"/>
      <c r="Q256" s="479"/>
      <c r="R256" s="737"/>
      <c r="S256" s="747"/>
      <c r="V256" s="1161"/>
      <c r="W256" s="1164"/>
      <c r="X256" s="487"/>
    </row>
    <row r="257" spans="1:25" ht="15.75" x14ac:dyDescent="0.25">
      <c r="A257" s="664">
        <v>9</v>
      </c>
      <c r="B257" s="460">
        <v>1116020040</v>
      </c>
      <c r="C257" s="836" t="s">
        <v>1031</v>
      </c>
      <c r="D257" s="837" t="s">
        <v>45</v>
      </c>
      <c r="F257" s="664">
        <v>9</v>
      </c>
      <c r="G257" s="460">
        <v>1116020057</v>
      </c>
      <c r="H257" s="836" t="s">
        <v>1043</v>
      </c>
      <c r="I257" s="837" t="s">
        <v>45</v>
      </c>
      <c r="K257" s="664">
        <v>9</v>
      </c>
      <c r="L257" s="460">
        <v>1116020056</v>
      </c>
      <c r="M257" s="836" t="s">
        <v>1066</v>
      </c>
      <c r="N257" s="837" t="s">
        <v>44</v>
      </c>
      <c r="O257" s="773"/>
      <c r="P257" s="111"/>
      <c r="Q257" s="748"/>
      <c r="R257" s="739"/>
      <c r="S257" s="747"/>
      <c r="W257" s="1163"/>
      <c r="X257" s="487"/>
      <c r="Y257"/>
    </row>
    <row r="258" spans="1:25" ht="15.75" x14ac:dyDescent="0.2">
      <c r="A258" s="664">
        <v>10</v>
      </c>
      <c r="B258" s="460">
        <v>1116020041</v>
      </c>
      <c r="C258" s="836" t="s">
        <v>1032</v>
      </c>
      <c r="D258" s="837" t="s">
        <v>44</v>
      </c>
      <c r="F258" s="664">
        <v>10</v>
      </c>
      <c r="G258" s="570">
        <v>1116020005</v>
      </c>
      <c r="H258" s="839" t="s">
        <v>1044</v>
      </c>
      <c r="I258" s="837" t="s">
        <v>45</v>
      </c>
      <c r="K258" s="664">
        <v>10</v>
      </c>
      <c r="L258" s="571">
        <v>1116020043</v>
      </c>
      <c r="M258" s="838" t="s">
        <v>1067</v>
      </c>
      <c r="N258" s="837" t="s">
        <v>45</v>
      </c>
      <c r="O258" s="773"/>
      <c r="P258" s="111"/>
      <c r="Q258" s="479"/>
      <c r="R258" s="520"/>
      <c r="S258" s="747"/>
      <c r="W258" s="1163"/>
      <c r="X258" s="487"/>
      <c r="Y258"/>
    </row>
    <row r="259" spans="1:25" ht="15.75" x14ac:dyDescent="0.2">
      <c r="A259" s="664">
        <v>11</v>
      </c>
      <c r="B259" s="460">
        <v>1116020048</v>
      </c>
      <c r="C259" s="836" t="s">
        <v>1018</v>
      </c>
      <c r="D259" s="837" t="s">
        <v>45</v>
      </c>
      <c r="F259" s="664">
        <v>11</v>
      </c>
      <c r="G259" s="460">
        <v>1116020059</v>
      </c>
      <c r="H259" s="836" t="s">
        <v>1045</v>
      </c>
      <c r="I259" s="837" t="s">
        <v>44</v>
      </c>
      <c r="K259" s="664">
        <v>11</v>
      </c>
      <c r="L259" s="460">
        <v>1116020058</v>
      </c>
      <c r="M259" s="836" t="s">
        <v>1068</v>
      </c>
      <c r="N259" s="837" t="s">
        <v>45</v>
      </c>
      <c r="O259" s="773"/>
      <c r="P259" s="111"/>
      <c r="Q259" s="479"/>
      <c r="R259" s="520"/>
      <c r="S259" s="747"/>
      <c r="W259" s="1163"/>
      <c r="X259" s="487"/>
      <c r="Y259"/>
    </row>
    <row r="260" spans="1:25" ht="15.75" x14ac:dyDescent="0.2">
      <c r="A260" s="664">
        <v>12</v>
      </c>
      <c r="B260" s="460">
        <v>1116020049</v>
      </c>
      <c r="C260" s="836" t="s">
        <v>1019</v>
      </c>
      <c r="D260" s="837" t="s">
        <v>44</v>
      </c>
      <c r="F260" s="664">
        <v>12</v>
      </c>
      <c r="G260" s="571">
        <v>1116020019</v>
      </c>
      <c r="H260" s="838" t="s">
        <v>1046</v>
      </c>
      <c r="I260" s="837" t="s">
        <v>44</v>
      </c>
      <c r="K260" s="664">
        <v>12</v>
      </c>
      <c r="L260" s="460">
        <v>1116020034</v>
      </c>
      <c r="M260" s="836" t="s">
        <v>1069</v>
      </c>
      <c r="N260" s="837" t="s">
        <v>44</v>
      </c>
      <c r="O260" s="773"/>
      <c r="P260" s="111"/>
      <c r="Q260" s="479"/>
      <c r="R260" s="520"/>
      <c r="S260" s="747"/>
      <c r="W260" s="1163"/>
      <c r="X260" s="487"/>
      <c r="Y260"/>
    </row>
    <row r="261" spans="1:25" ht="15.75" x14ac:dyDescent="0.25">
      <c r="A261" s="664">
        <v>13</v>
      </c>
      <c r="B261" s="460">
        <v>1116020050</v>
      </c>
      <c r="C261" s="836" t="s">
        <v>1020</v>
      </c>
      <c r="D261" s="837" t="s">
        <v>45</v>
      </c>
      <c r="F261" s="664">
        <v>13</v>
      </c>
      <c r="G261" s="460">
        <v>1116020074</v>
      </c>
      <c r="H261" s="836" t="s">
        <v>1047</v>
      </c>
      <c r="I261" s="837" t="s">
        <v>44</v>
      </c>
      <c r="K261" s="664">
        <v>13</v>
      </c>
      <c r="L261" s="460">
        <v>1116020035</v>
      </c>
      <c r="M261" s="836" t="s">
        <v>1070</v>
      </c>
      <c r="N261" s="837" t="s">
        <v>44</v>
      </c>
      <c r="O261" s="773"/>
      <c r="P261" s="111"/>
      <c r="Q261" s="748"/>
      <c r="R261" s="739"/>
      <c r="S261" s="747"/>
      <c r="W261" s="1163"/>
      <c r="X261" s="487"/>
      <c r="Y261"/>
    </row>
    <row r="262" spans="1:25" ht="15.75" x14ac:dyDescent="0.25">
      <c r="A262" s="664">
        <v>14</v>
      </c>
      <c r="B262" s="460">
        <v>1116020053</v>
      </c>
      <c r="C262" s="836" t="s">
        <v>1022</v>
      </c>
      <c r="D262" s="837" t="s">
        <v>44</v>
      </c>
      <c r="F262" s="664">
        <v>14</v>
      </c>
      <c r="G262" s="460">
        <v>1116020063</v>
      </c>
      <c r="H262" s="836" t="s">
        <v>1048</v>
      </c>
      <c r="I262" s="837" t="s">
        <v>44</v>
      </c>
      <c r="K262" s="664">
        <v>14</v>
      </c>
      <c r="L262" s="460">
        <v>1116020061</v>
      </c>
      <c r="M262" s="836" t="s">
        <v>1071</v>
      </c>
      <c r="N262" s="837" t="s">
        <v>45</v>
      </c>
      <c r="O262" s="773"/>
      <c r="P262" s="111"/>
      <c r="Q262" s="479"/>
      <c r="R262" s="737"/>
      <c r="S262" s="558"/>
      <c r="V262" s="1161"/>
      <c r="W262" s="1164"/>
      <c r="X262" s="487"/>
    </row>
    <row r="263" spans="1:25" ht="15.75" x14ac:dyDescent="0.2">
      <c r="A263" s="664">
        <v>15</v>
      </c>
      <c r="B263" s="460">
        <v>1116020060</v>
      </c>
      <c r="C263" s="836" t="s">
        <v>1026</v>
      </c>
      <c r="D263" s="837" t="s">
        <v>45</v>
      </c>
      <c r="F263" s="664">
        <v>15</v>
      </c>
      <c r="G263" s="460">
        <v>1116020037</v>
      </c>
      <c r="H263" s="836" t="s">
        <v>1049</v>
      </c>
      <c r="I263" s="837" t="s">
        <v>44</v>
      </c>
      <c r="K263" s="664">
        <v>15</v>
      </c>
      <c r="L263" s="460">
        <v>1116020062</v>
      </c>
      <c r="M263" s="836" t="s">
        <v>1072</v>
      </c>
      <c r="N263" s="837" t="s">
        <v>45</v>
      </c>
      <c r="O263" s="773"/>
      <c r="P263" s="111"/>
      <c r="Q263" s="748"/>
      <c r="R263" s="749"/>
      <c r="S263" s="747"/>
      <c r="V263" s="1160"/>
      <c r="W263" s="1166"/>
      <c r="X263" s="487"/>
    </row>
    <row r="264" spans="1:25" ht="15.75" x14ac:dyDescent="0.25">
      <c r="A264" s="664">
        <v>16</v>
      </c>
      <c r="B264" s="460">
        <v>1116020068</v>
      </c>
      <c r="C264" s="836" t="s">
        <v>1029</v>
      </c>
      <c r="D264" s="837" t="s">
        <v>44</v>
      </c>
      <c r="F264" s="664">
        <v>16</v>
      </c>
      <c r="G264" s="460">
        <v>1116020065</v>
      </c>
      <c r="H264" s="836" t="s">
        <v>1050</v>
      </c>
      <c r="I264" s="837" t="s">
        <v>45</v>
      </c>
      <c r="K264" s="664">
        <v>16</v>
      </c>
      <c r="L264" s="570">
        <v>1116020006</v>
      </c>
      <c r="M264" s="839" t="s">
        <v>1073</v>
      </c>
      <c r="N264" s="837" t="s">
        <v>45</v>
      </c>
      <c r="O264" s="773"/>
      <c r="P264" s="111"/>
      <c r="Q264" s="479"/>
      <c r="R264" s="737"/>
      <c r="S264" s="747"/>
      <c r="W264" s="1163"/>
      <c r="X264" s="487"/>
      <c r="Y264"/>
    </row>
    <row r="265" spans="1:25" ht="15.75" x14ac:dyDescent="0.25">
      <c r="A265" s="664">
        <v>17</v>
      </c>
      <c r="B265" s="460">
        <v>1116020071</v>
      </c>
      <c r="C265" s="836" t="s">
        <v>1033</v>
      </c>
      <c r="D265" s="837" t="s">
        <v>45</v>
      </c>
      <c r="F265" s="664">
        <v>17</v>
      </c>
      <c r="G265" s="571">
        <v>1116020023</v>
      </c>
      <c r="H265" s="838" t="s">
        <v>1051</v>
      </c>
      <c r="I265" s="837" t="s">
        <v>45</v>
      </c>
      <c r="K265" s="664">
        <v>17</v>
      </c>
      <c r="L265" s="460">
        <v>1116020036</v>
      </c>
      <c r="M265" s="836" t="s">
        <v>1074</v>
      </c>
      <c r="N265" s="837" t="s">
        <v>45</v>
      </c>
      <c r="O265" s="773"/>
      <c r="P265" s="111"/>
      <c r="Q265" s="750"/>
      <c r="R265" s="751"/>
      <c r="S265" s="752"/>
      <c r="V265" s="1160"/>
      <c r="W265" s="1166"/>
      <c r="X265" s="487"/>
    </row>
    <row r="266" spans="1:25" ht="15.75" x14ac:dyDescent="0.25">
      <c r="A266" s="664">
        <v>18</v>
      </c>
      <c r="B266" s="460">
        <v>1116020072</v>
      </c>
      <c r="C266" s="836" t="s">
        <v>1024</v>
      </c>
      <c r="D266" s="837" t="s">
        <v>45</v>
      </c>
      <c r="F266" s="664">
        <v>18</v>
      </c>
      <c r="G266" s="460">
        <v>1116020066</v>
      </c>
      <c r="H266" s="836" t="s">
        <v>1052</v>
      </c>
      <c r="I266" s="837" t="s">
        <v>45</v>
      </c>
      <c r="K266" s="664">
        <v>18</v>
      </c>
      <c r="L266" s="571">
        <v>1116020020</v>
      </c>
      <c r="M266" s="838" t="s">
        <v>1075</v>
      </c>
      <c r="N266" s="837" t="s">
        <v>44</v>
      </c>
      <c r="O266" s="773"/>
      <c r="P266" s="111"/>
      <c r="Q266" s="479"/>
      <c r="R266" s="737"/>
      <c r="S266" s="747"/>
      <c r="W266" s="1163"/>
      <c r="X266" s="487"/>
      <c r="Y266"/>
    </row>
    <row r="267" spans="1:25" ht="15.75" x14ac:dyDescent="0.2">
      <c r="A267" s="664">
        <v>19</v>
      </c>
      <c r="B267" s="460">
        <v>1116020079</v>
      </c>
      <c r="C267" s="836" t="s">
        <v>1034</v>
      </c>
      <c r="D267" s="837" t="s">
        <v>44</v>
      </c>
      <c r="F267" s="664">
        <v>19</v>
      </c>
      <c r="G267" s="460">
        <v>1116020076</v>
      </c>
      <c r="H267" s="836" t="s">
        <v>1053</v>
      </c>
      <c r="I267" s="837" t="s">
        <v>45</v>
      </c>
      <c r="K267" s="664">
        <v>19</v>
      </c>
      <c r="L267" s="570">
        <v>1116020007</v>
      </c>
      <c r="M267" s="839" t="s">
        <v>1076</v>
      </c>
      <c r="N267" s="837" t="s">
        <v>44</v>
      </c>
      <c r="O267" s="773"/>
      <c r="P267" s="111"/>
      <c r="Q267" s="748"/>
      <c r="R267" s="749"/>
      <c r="S267" s="747"/>
      <c r="W267" s="1163"/>
      <c r="X267" s="487"/>
      <c r="Y267"/>
    </row>
    <row r="268" spans="1:25" ht="15.75" x14ac:dyDescent="0.2">
      <c r="A268" s="664">
        <v>20</v>
      </c>
      <c r="B268" s="460"/>
      <c r="C268" s="836"/>
      <c r="D268" s="837"/>
      <c r="F268" s="664">
        <v>20</v>
      </c>
      <c r="G268" s="460">
        <v>1116020069</v>
      </c>
      <c r="H268" s="836" t="s">
        <v>1054</v>
      </c>
      <c r="I268" s="837" t="s">
        <v>44</v>
      </c>
      <c r="K268" s="664">
        <v>20</v>
      </c>
      <c r="L268" s="460">
        <v>1116020075</v>
      </c>
      <c r="M268" s="836" t="s">
        <v>1077</v>
      </c>
      <c r="N268" s="837" t="s">
        <v>45</v>
      </c>
      <c r="O268" s="773"/>
      <c r="P268" s="111"/>
      <c r="Q268" s="479"/>
      <c r="R268" s="520"/>
      <c r="S268" s="747"/>
      <c r="W268" s="1163"/>
      <c r="X268" s="487"/>
      <c r="Y268"/>
    </row>
    <row r="269" spans="1:25" ht="15.75" x14ac:dyDescent="0.2">
      <c r="A269" s="664">
        <v>21</v>
      </c>
      <c r="B269" s="460"/>
      <c r="C269" s="836"/>
      <c r="D269" s="837"/>
      <c r="F269" s="664">
        <v>21</v>
      </c>
      <c r="G269" s="460">
        <v>1116020038</v>
      </c>
      <c r="H269" s="836" t="s">
        <v>1055</v>
      </c>
      <c r="I269" s="837" t="s">
        <v>44</v>
      </c>
      <c r="K269" s="664">
        <v>21</v>
      </c>
      <c r="L269" s="460">
        <v>1116020039</v>
      </c>
      <c r="M269" s="836" t="s">
        <v>1079</v>
      </c>
      <c r="N269" s="837" t="s">
        <v>45</v>
      </c>
      <c r="O269" s="773"/>
      <c r="P269" s="111"/>
      <c r="Q269" s="753"/>
      <c r="R269" s="520"/>
      <c r="S269" s="736"/>
      <c r="W269" s="1163"/>
      <c r="X269" s="487"/>
      <c r="Y269"/>
    </row>
    <row r="270" spans="1:25" ht="15.75" x14ac:dyDescent="0.2">
      <c r="A270" s="664"/>
      <c r="B270" s="460"/>
      <c r="C270" s="836"/>
      <c r="D270" s="837"/>
      <c r="F270" s="664">
        <v>22</v>
      </c>
      <c r="G270" s="570">
        <v>1116020009</v>
      </c>
      <c r="H270" s="839" t="s">
        <v>1056</v>
      </c>
      <c r="I270" s="837" t="s">
        <v>45</v>
      </c>
      <c r="K270" s="664">
        <v>22</v>
      </c>
      <c r="L270" s="460">
        <v>1116020077</v>
      </c>
      <c r="M270" s="836" t="s">
        <v>1080</v>
      </c>
      <c r="N270" s="837" t="s">
        <v>45</v>
      </c>
      <c r="O270" s="773"/>
      <c r="P270" s="111"/>
      <c r="Q270" s="479"/>
      <c r="R270" s="520"/>
      <c r="S270" s="747"/>
      <c r="W270" s="1163"/>
      <c r="X270" s="487"/>
      <c r="Y270"/>
    </row>
    <row r="271" spans="1:25" ht="15.75" x14ac:dyDescent="0.2">
      <c r="A271" s="664"/>
      <c r="B271" s="460"/>
      <c r="C271" s="836"/>
      <c r="D271" s="837"/>
      <c r="F271" s="664">
        <v>23</v>
      </c>
      <c r="G271" s="460">
        <v>1116020078</v>
      </c>
      <c r="H271" s="836" t="s">
        <v>1057</v>
      </c>
      <c r="I271" s="837" t="s">
        <v>45</v>
      </c>
      <c r="K271" s="664">
        <v>23</v>
      </c>
      <c r="L271" s="570">
        <v>1116020011</v>
      </c>
      <c r="M271" s="839" t="s">
        <v>1081</v>
      </c>
      <c r="N271" s="837" t="s">
        <v>45</v>
      </c>
      <c r="O271" s="773"/>
      <c r="P271" s="111"/>
      <c r="Q271" s="479"/>
      <c r="R271" s="520"/>
      <c r="S271" s="747"/>
      <c r="V271" s="1160"/>
      <c r="W271" s="1166"/>
      <c r="X271" s="487"/>
    </row>
    <row r="272" spans="1:25" ht="15.75" x14ac:dyDescent="0.25">
      <c r="A272" s="734"/>
      <c r="B272" s="724"/>
      <c r="C272" s="1014"/>
      <c r="D272" s="1015"/>
      <c r="F272" s="734"/>
      <c r="G272" s="460"/>
      <c r="H272" s="836"/>
      <c r="I272" s="837"/>
      <c r="K272" s="1008">
        <v>24</v>
      </c>
      <c r="L272" s="570"/>
      <c r="M272" s="839"/>
      <c r="N272" s="837"/>
      <c r="O272" s="773"/>
      <c r="P272" s="111"/>
      <c r="Q272" s="748"/>
      <c r="R272" s="739"/>
      <c r="S272" s="747"/>
      <c r="V272" s="1161"/>
      <c r="W272" s="1164"/>
      <c r="X272" s="487"/>
    </row>
    <row r="273" spans="1:25" ht="15.75" thickBot="1" x14ac:dyDescent="0.25">
      <c r="A273" s="475"/>
      <c r="B273" s="476"/>
      <c r="C273" s="477"/>
      <c r="D273" s="478"/>
      <c r="F273" s="768"/>
      <c r="G273" s="769"/>
      <c r="H273" s="770"/>
      <c r="I273" s="771"/>
      <c r="J273" s="63"/>
      <c r="K273" s="475"/>
      <c r="L273" s="284"/>
      <c r="M273" s="285"/>
      <c r="N273" s="368"/>
      <c r="O273" s="773"/>
      <c r="P273" s="479"/>
      <c r="Q273" s="479"/>
      <c r="R273" s="495"/>
      <c r="S273" s="479"/>
      <c r="W273" s="1163"/>
      <c r="X273" s="487"/>
      <c r="Y273"/>
    </row>
    <row r="274" spans="1:25" x14ac:dyDescent="0.2">
      <c r="A274" s="479"/>
      <c r="B274" s="479"/>
      <c r="C274" s="485"/>
      <c r="D274" s="482"/>
      <c r="F274" s="365"/>
      <c r="G274" s="365"/>
      <c r="H274" s="366"/>
      <c r="I274" s="367"/>
      <c r="J274" s="63"/>
      <c r="M274" s="486"/>
      <c r="N274" s="479"/>
      <c r="P274" s="63"/>
      <c r="Q274" s="63"/>
      <c r="R274" s="717"/>
      <c r="S274" s="479"/>
      <c r="W274" s="1163"/>
      <c r="X274" s="487"/>
      <c r="Y274"/>
    </row>
    <row r="275" spans="1:25" x14ac:dyDescent="0.2">
      <c r="A275"/>
      <c r="B275"/>
      <c r="C275" s="714" t="s">
        <v>115</v>
      </c>
      <c r="D275">
        <f>COUNTIF(D249:D273,"L")</f>
        <v>9</v>
      </c>
      <c r="F275"/>
      <c r="G275"/>
      <c r="H275" s="559" t="s">
        <v>115</v>
      </c>
      <c r="I275">
        <f>COUNTIF(I249:I273,"L")</f>
        <v>12</v>
      </c>
      <c r="J275" s="63"/>
      <c r="K275"/>
      <c r="L275"/>
      <c r="M275" s="559" t="s">
        <v>115</v>
      </c>
      <c r="N275">
        <f>COUNTIF(N249:N273,"L")</f>
        <v>12</v>
      </c>
      <c r="O275" s="63"/>
      <c r="P275" s="5"/>
      <c r="Q275" s="5"/>
      <c r="R275" s="714"/>
      <c r="S275" s="5"/>
      <c r="W275" s="1163"/>
      <c r="X275" s="487"/>
      <c r="Y275"/>
    </row>
    <row r="276" spans="1:25" ht="15.75" thickBot="1" x14ac:dyDescent="0.25">
      <c r="A276"/>
      <c r="B276"/>
      <c r="C276" s="714" t="s">
        <v>264</v>
      </c>
      <c r="D276">
        <f>COUNTIF(D249:E273,"P")</f>
        <v>10</v>
      </c>
      <c r="F276"/>
      <c r="G276"/>
      <c r="H276" s="559" t="s">
        <v>264</v>
      </c>
      <c r="I276">
        <f>COUNTIF(I249:J273,"P")</f>
        <v>11</v>
      </c>
      <c r="J276" s="63"/>
      <c r="K276"/>
      <c r="L276"/>
      <c r="M276" s="559" t="s">
        <v>264</v>
      </c>
      <c r="N276">
        <f>COUNTIF(N249:N273,"P")</f>
        <v>11</v>
      </c>
      <c r="O276" s="63"/>
      <c r="P276" s="5"/>
      <c r="Q276" s="5"/>
      <c r="R276" s="714"/>
      <c r="S276" s="5"/>
      <c r="W276" s="1163"/>
      <c r="X276" s="487"/>
      <c r="Y276"/>
    </row>
    <row r="277" spans="1:25" x14ac:dyDescent="0.2">
      <c r="C277" s="659"/>
      <c r="D277" s="394">
        <f>SUM(D275:D276)</f>
        <v>19</v>
      </c>
      <c r="H277" s="464"/>
      <c r="I277" s="394">
        <f>SUM(I275:I276)</f>
        <v>23</v>
      </c>
      <c r="M277" s="464"/>
      <c r="N277" s="394">
        <f>SUM(N275:N276)</f>
        <v>23</v>
      </c>
      <c r="P277" s="5"/>
      <c r="Q277" s="5"/>
      <c r="R277" s="5"/>
      <c r="S277" s="5"/>
      <c r="W277" s="1163"/>
      <c r="X277" s="487"/>
      <c r="Y277"/>
    </row>
    <row r="278" spans="1:25" x14ac:dyDescent="0.2">
      <c r="A278" s="125" t="s">
        <v>265</v>
      </c>
      <c r="F278" s="125" t="s">
        <v>265</v>
      </c>
      <c r="K278" s="125" t="s">
        <v>265</v>
      </c>
      <c r="P278" s="63"/>
      <c r="Q278" s="63"/>
      <c r="R278" s="63"/>
      <c r="S278" s="63"/>
      <c r="V278" s="1161"/>
      <c r="W278" s="1164"/>
      <c r="X278" s="487"/>
    </row>
    <row r="279" spans="1:25" x14ac:dyDescent="0.2">
      <c r="A279" s="479"/>
      <c r="B279" s="556"/>
      <c r="C279" s="680" t="s">
        <v>1196</v>
      </c>
      <c r="D279" s="63"/>
      <c r="H279" s="680" t="s">
        <v>1197</v>
      </c>
      <c r="I279" s="63"/>
      <c r="M279" s="125" t="s">
        <v>1198</v>
      </c>
      <c r="R279" s="486"/>
      <c r="S279" s="479"/>
      <c r="V279" s="1161"/>
      <c r="W279" s="1164"/>
      <c r="X279" s="487"/>
    </row>
    <row r="280" spans="1:25" x14ac:dyDescent="0.2">
      <c r="L280" s="487"/>
      <c r="W280" s="1163"/>
      <c r="X280" s="487"/>
      <c r="Y280"/>
    </row>
    <row r="281" spans="1:25" ht="18" x14ac:dyDescent="0.25">
      <c r="A281" s="688" t="s">
        <v>950</v>
      </c>
      <c r="B281" s="672"/>
      <c r="C281" s="718"/>
      <c r="D281" s="672"/>
      <c r="E281" s="672"/>
      <c r="F281" s="672"/>
      <c r="G281" s="672"/>
      <c r="H281" s="673"/>
      <c r="V281" s="1161"/>
      <c r="W281" s="1164"/>
      <c r="X281" s="487"/>
    </row>
    <row r="282" spans="1:25" ht="18" x14ac:dyDescent="0.25">
      <c r="A282" s="688" t="s">
        <v>1262</v>
      </c>
      <c r="B282" s="672"/>
      <c r="C282" s="718"/>
      <c r="D282" s="672"/>
      <c r="E282" s="672"/>
      <c r="F282" s="672"/>
      <c r="G282" s="672"/>
      <c r="H282" s="673"/>
      <c r="M282" s="514"/>
    </row>
    <row r="283" spans="1:25" ht="18" x14ac:dyDescent="0.25">
      <c r="A283" s="688" t="s">
        <v>142</v>
      </c>
      <c r="B283" s="672"/>
      <c r="C283" s="718"/>
      <c r="D283" s="672"/>
      <c r="E283" s="672"/>
      <c r="F283" s="672"/>
      <c r="G283" s="672"/>
      <c r="H283" s="673"/>
    </row>
    <row r="284" spans="1:25" ht="15.75" x14ac:dyDescent="0.25">
      <c r="A284" s="687"/>
      <c r="B284" s="673"/>
      <c r="C284" s="719"/>
      <c r="D284" s="673"/>
      <c r="E284" s="673"/>
      <c r="F284" s="673"/>
      <c r="G284" s="673"/>
      <c r="H284" s="673"/>
    </row>
    <row r="285" spans="1:25" x14ac:dyDescent="0.2">
      <c r="T285" s="63"/>
    </row>
    <row r="286" spans="1:25" ht="16.5" thickBot="1" x14ac:dyDescent="0.3">
      <c r="A286" s="186" t="s">
        <v>1272</v>
      </c>
      <c r="B286" s="186"/>
      <c r="C286" s="517"/>
      <c r="D286" s="186"/>
      <c r="E286" s="186"/>
      <c r="F286" s="186" t="s">
        <v>1273</v>
      </c>
      <c r="G286" s="186"/>
      <c r="H286" s="186"/>
      <c r="I286" s="186"/>
      <c r="J286" s="186"/>
      <c r="K286" s="186" t="s">
        <v>1274</v>
      </c>
      <c r="L286" s="186"/>
      <c r="M286" s="186"/>
      <c r="N286" s="186"/>
      <c r="O286" s="186"/>
      <c r="P286" s="63"/>
    </row>
    <row r="287" spans="1:25" ht="16.5" thickBot="1" x14ac:dyDescent="0.3">
      <c r="A287" s="187" t="s">
        <v>40</v>
      </c>
      <c r="B287" s="188" t="s">
        <v>41</v>
      </c>
      <c r="C287" s="188" t="s">
        <v>42</v>
      </c>
      <c r="D287" s="189" t="s">
        <v>43</v>
      </c>
      <c r="E287" s="186"/>
      <c r="F287" s="435" t="s">
        <v>152</v>
      </c>
      <c r="G287" s="188" t="s">
        <v>41</v>
      </c>
      <c r="H287" s="188" t="s">
        <v>42</v>
      </c>
      <c r="I287" s="189" t="s">
        <v>43</v>
      </c>
      <c r="J287" s="186"/>
      <c r="K287" s="187" t="s">
        <v>40</v>
      </c>
      <c r="L287" s="188" t="s">
        <v>41</v>
      </c>
      <c r="M287" s="188" t="s">
        <v>42</v>
      </c>
      <c r="N287" s="189" t="s">
        <v>43</v>
      </c>
      <c r="P287" s="488"/>
    </row>
    <row r="288" spans="1:25" ht="15.75" x14ac:dyDescent="0.25">
      <c r="A288" s="190"/>
      <c r="B288" s="191"/>
      <c r="C288" s="191"/>
      <c r="D288" s="192"/>
      <c r="E288" s="186"/>
      <c r="F288" s="500"/>
      <c r="G288" s="191"/>
      <c r="H288" s="191"/>
      <c r="I288" s="192"/>
      <c r="J288" s="63"/>
      <c r="K288" s="509"/>
      <c r="L288" s="510"/>
      <c r="M288" s="511"/>
      <c r="N288" s="512"/>
      <c r="P288" s="488"/>
    </row>
    <row r="289" spans="1:16" ht="15.75" x14ac:dyDescent="0.25">
      <c r="A289" s="1094">
        <v>1</v>
      </c>
      <c r="B289" s="572">
        <v>1115020031</v>
      </c>
      <c r="C289" s="565" t="s">
        <v>750</v>
      </c>
      <c r="D289" s="767" t="s">
        <v>44</v>
      </c>
      <c r="F289" s="1094">
        <v>1</v>
      </c>
      <c r="G289" s="572">
        <v>1115020042</v>
      </c>
      <c r="H289" s="604" t="s">
        <v>751</v>
      </c>
      <c r="I289" s="767" t="s">
        <v>44</v>
      </c>
      <c r="J289" s="63"/>
      <c r="K289" s="1094">
        <v>1</v>
      </c>
      <c r="L289" s="497">
        <v>1115020043</v>
      </c>
      <c r="M289" s="458" t="s">
        <v>752</v>
      </c>
      <c r="N289" s="767" t="s">
        <v>44</v>
      </c>
      <c r="P289" s="488"/>
    </row>
    <row r="290" spans="1:16" ht="15.75" x14ac:dyDescent="0.25">
      <c r="A290" s="1094">
        <v>2</v>
      </c>
      <c r="B290" s="497">
        <v>1115020001</v>
      </c>
      <c r="C290" s="461" t="s">
        <v>753</v>
      </c>
      <c r="D290" s="767" t="s">
        <v>44</v>
      </c>
      <c r="F290" s="1094">
        <v>2</v>
      </c>
      <c r="G290" s="513">
        <v>1115020062</v>
      </c>
      <c r="H290" s="518" t="s">
        <v>754</v>
      </c>
      <c r="I290" s="731" t="s">
        <v>44</v>
      </c>
      <c r="J290" s="63"/>
      <c r="K290" s="1094">
        <v>2</v>
      </c>
      <c r="L290" s="497">
        <v>1115020032</v>
      </c>
      <c r="M290" s="461" t="s">
        <v>755</v>
      </c>
      <c r="N290" s="767" t="s">
        <v>44</v>
      </c>
      <c r="P290" s="488"/>
    </row>
    <row r="291" spans="1:16" ht="15.75" x14ac:dyDescent="0.25">
      <c r="A291" s="1094">
        <v>3</v>
      </c>
      <c r="B291" s="1012">
        <v>1115020004</v>
      </c>
      <c r="C291" s="1013" t="s">
        <v>758</v>
      </c>
      <c r="D291" s="883" t="s">
        <v>45</v>
      </c>
      <c r="F291" s="1094">
        <v>3</v>
      </c>
      <c r="G291" s="572">
        <v>1115020002</v>
      </c>
      <c r="H291" s="604" t="s">
        <v>756</v>
      </c>
      <c r="I291" s="767" t="s">
        <v>44</v>
      </c>
      <c r="J291" s="63"/>
      <c r="K291" s="1094">
        <v>3</v>
      </c>
      <c r="L291" s="567">
        <v>1115020044</v>
      </c>
      <c r="M291" s="566" t="s">
        <v>757</v>
      </c>
      <c r="N291" s="767" t="s">
        <v>44</v>
      </c>
      <c r="P291" s="139"/>
    </row>
    <row r="292" spans="1:16" ht="15.75" x14ac:dyDescent="0.25">
      <c r="A292" s="1094">
        <v>4</v>
      </c>
      <c r="B292" s="513">
        <v>1115020045</v>
      </c>
      <c r="C292" s="614" t="s">
        <v>760</v>
      </c>
      <c r="D292" s="767" t="s">
        <v>45</v>
      </c>
      <c r="F292" s="1094">
        <v>4</v>
      </c>
      <c r="G292" s="572">
        <v>1115020005</v>
      </c>
      <c r="H292" s="604" t="s">
        <v>759</v>
      </c>
      <c r="I292" s="767" t="s">
        <v>45</v>
      </c>
      <c r="J292" s="63"/>
      <c r="K292" s="1094">
        <v>4</v>
      </c>
      <c r="L292" s="623">
        <v>3114120051</v>
      </c>
      <c r="M292" s="518" t="s">
        <v>1830</v>
      </c>
      <c r="N292" s="767" t="s">
        <v>45</v>
      </c>
      <c r="P292" s="488"/>
    </row>
    <row r="293" spans="1:16" ht="15.75" x14ac:dyDescent="0.25">
      <c r="A293" s="1094">
        <v>5</v>
      </c>
      <c r="B293" s="623">
        <v>1115020007</v>
      </c>
      <c r="C293" s="622" t="s">
        <v>763</v>
      </c>
      <c r="D293" s="767" t="s">
        <v>45</v>
      </c>
      <c r="F293" s="1094">
        <v>5</v>
      </c>
      <c r="G293" s="623">
        <v>1115020034</v>
      </c>
      <c r="H293" s="616" t="s">
        <v>761</v>
      </c>
      <c r="I293" s="731" t="s">
        <v>44</v>
      </c>
      <c r="J293" s="63"/>
      <c r="K293" s="1094">
        <v>5</v>
      </c>
      <c r="L293" s="567">
        <v>1115020006</v>
      </c>
      <c r="M293" s="603" t="s">
        <v>762</v>
      </c>
      <c r="N293" s="767" t="s">
        <v>45</v>
      </c>
      <c r="P293" s="488"/>
    </row>
    <row r="294" spans="1:16" ht="15.75" x14ac:dyDescent="0.25">
      <c r="A294" s="1094">
        <v>6</v>
      </c>
      <c r="B294" s="623">
        <v>1115020010</v>
      </c>
      <c r="C294" s="616" t="s">
        <v>766</v>
      </c>
      <c r="D294" s="767" t="s">
        <v>45</v>
      </c>
      <c r="F294" s="1094">
        <v>6</v>
      </c>
      <c r="G294" s="567">
        <v>1115020008</v>
      </c>
      <c r="H294" s="603" t="s">
        <v>764</v>
      </c>
      <c r="I294" s="767" t="s">
        <v>45</v>
      </c>
      <c r="J294" s="63"/>
      <c r="K294" s="1094">
        <v>6</v>
      </c>
      <c r="L294" s="497">
        <v>1115020009</v>
      </c>
      <c r="M294" s="458" t="s">
        <v>765</v>
      </c>
      <c r="N294" s="767" t="s">
        <v>44</v>
      </c>
      <c r="P294" s="488"/>
    </row>
    <row r="295" spans="1:16" ht="15.75" x14ac:dyDescent="0.25">
      <c r="A295" s="1094">
        <v>7</v>
      </c>
      <c r="B295" s="1012">
        <v>1115020061</v>
      </c>
      <c r="C295" s="627" t="s">
        <v>768</v>
      </c>
      <c r="D295" s="767" t="s">
        <v>45</v>
      </c>
      <c r="F295" s="1094">
        <v>7</v>
      </c>
      <c r="G295" s="567">
        <v>1115020046</v>
      </c>
      <c r="H295" s="603" t="s">
        <v>767</v>
      </c>
      <c r="I295" s="767" t="s">
        <v>45</v>
      </c>
      <c r="J295" s="63"/>
      <c r="K295" s="1094">
        <v>7</v>
      </c>
      <c r="L295" s="567">
        <v>1115020048</v>
      </c>
      <c r="M295" s="603" t="s">
        <v>769</v>
      </c>
      <c r="N295" s="767" t="s">
        <v>44</v>
      </c>
      <c r="P295" s="488"/>
    </row>
    <row r="296" spans="1:16" ht="15.75" x14ac:dyDescent="0.25">
      <c r="A296" s="1094">
        <v>8</v>
      </c>
      <c r="B296" s="513">
        <v>1115020049</v>
      </c>
      <c r="C296" s="518" t="s">
        <v>770</v>
      </c>
      <c r="D296" s="767" t="s">
        <v>45</v>
      </c>
      <c r="F296" s="1094">
        <v>8</v>
      </c>
      <c r="G296" s="497">
        <v>1115020011</v>
      </c>
      <c r="H296" s="461" t="s">
        <v>771</v>
      </c>
      <c r="I296" s="767" t="s">
        <v>44</v>
      </c>
      <c r="J296" s="63"/>
      <c r="K296" s="1094">
        <v>8</v>
      </c>
      <c r="L296" s="497">
        <v>1115020012</v>
      </c>
      <c r="M296" s="458" t="s">
        <v>772</v>
      </c>
      <c r="N296" s="767" t="s">
        <v>44</v>
      </c>
      <c r="P296" s="488"/>
    </row>
    <row r="297" spans="1:16" ht="15.75" x14ac:dyDescent="0.25">
      <c r="A297" s="1094">
        <v>9</v>
      </c>
      <c r="B297" s="623">
        <v>1115020013</v>
      </c>
      <c r="C297" s="622" t="s">
        <v>773</v>
      </c>
      <c r="D297" s="767" t="s">
        <v>45</v>
      </c>
      <c r="F297" s="1094">
        <v>9</v>
      </c>
      <c r="G297" s="567">
        <v>1115020014</v>
      </c>
      <c r="H297" s="566" t="s">
        <v>774</v>
      </c>
      <c r="I297" s="767" t="s">
        <v>45</v>
      </c>
      <c r="J297" s="63"/>
      <c r="K297" s="1094">
        <v>9</v>
      </c>
      <c r="L297" s="513">
        <v>1115020063</v>
      </c>
      <c r="M297" s="614" t="s">
        <v>775</v>
      </c>
      <c r="N297" s="731" t="s">
        <v>45</v>
      </c>
      <c r="P297" s="488"/>
    </row>
    <row r="298" spans="1:16" ht="15.75" x14ac:dyDescent="0.25">
      <c r="A298" s="1094">
        <v>10</v>
      </c>
      <c r="B298" s="513">
        <v>1115020064</v>
      </c>
      <c r="C298" s="518" t="s">
        <v>776</v>
      </c>
      <c r="D298" s="767" t="s">
        <v>44</v>
      </c>
      <c r="F298" s="1094">
        <v>10</v>
      </c>
      <c r="G298" s="567">
        <v>1115020050</v>
      </c>
      <c r="H298" s="566" t="s">
        <v>777</v>
      </c>
      <c r="I298" s="767" t="s">
        <v>45</v>
      </c>
      <c r="J298" s="63"/>
      <c r="K298" s="1094">
        <v>10</v>
      </c>
      <c r="L298" s="497">
        <v>1115020015</v>
      </c>
      <c r="M298" s="458" t="s">
        <v>778</v>
      </c>
      <c r="N298" s="767" t="s">
        <v>45</v>
      </c>
      <c r="P298" s="488"/>
    </row>
    <row r="299" spans="1:16" ht="15.75" x14ac:dyDescent="0.25">
      <c r="A299" s="1094">
        <v>11</v>
      </c>
      <c r="B299" s="623">
        <v>1115020016</v>
      </c>
      <c r="C299" s="616" t="s">
        <v>779</v>
      </c>
      <c r="D299" s="767" t="s">
        <v>44</v>
      </c>
      <c r="F299" s="1094">
        <v>11</v>
      </c>
      <c r="G299" s="497">
        <v>1115020065</v>
      </c>
      <c r="H299" s="461" t="s">
        <v>780</v>
      </c>
      <c r="I299" s="767" t="s">
        <v>44</v>
      </c>
      <c r="J299" s="63"/>
      <c r="K299" s="1094">
        <v>11</v>
      </c>
      <c r="L299" s="567">
        <v>1115020066</v>
      </c>
      <c r="M299" s="603" t="s">
        <v>781</v>
      </c>
      <c r="N299" s="767" t="s">
        <v>44</v>
      </c>
      <c r="P299" s="488"/>
    </row>
    <row r="300" spans="1:16" ht="15.75" x14ac:dyDescent="0.25">
      <c r="A300" s="1094">
        <v>12</v>
      </c>
      <c r="B300" s="623">
        <v>1115020067</v>
      </c>
      <c r="C300" s="622" t="s">
        <v>782</v>
      </c>
      <c r="D300" s="767" t="s">
        <v>44</v>
      </c>
      <c r="F300" s="1094">
        <v>12</v>
      </c>
      <c r="G300" s="497">
        <v>1115020017</v>
      </c>
      <c r="H300" s="461" t="s">
        <v>783</v>
      </c>
      <c r="I300" s="767" t="s">
        <v>45</v>
      </c>
      <c r="J300" s="63"/>
      <c r="K300" s="1094">
        <v>12</v>
      </c>
      <c r="L300" s="497">
        <v>1115020018</v>
      </c>
      <c r="M300" s="458" t="s">
        <v>784</v>
      </c>
      <c r="N300" s="767" t="s">
        <v>45</v>
      </c>
      <c r="P300" s="488"/>
    </row>
    <row r="301" spans="1:16" ht="15.75" x14ac:dyDescent="0.2">
      <c r="A301" s="1094">
        <v>13</v>
      </c>
      <c r="B301" s="1012">
        <v>1115020019</v>
      </c>
      <c r="C301" s="1013" t="s">
        <v>785</v>
      </c>
      <c r="D301" s="767" t="s">
        <v>45</v>
      </c>
      <c r="F301" s="1094">
        <v>13</v>
      </c>
      <c r="G301" s="572">
        <v>1115020020</v>
      </c>
      <c r="H301" s="604" t="s">
        <v>786</v>
      </c>
      <c r="I301" s="767" t="s">
        <v>45</v>
      </c>
      <c r="J301" s="63"/>
      <c r="K301" s="1094">
        <v>13</v>
      </c>
      <c r="L301" s="497">
        <v>1115020051</v>
      </c>
      <c r="M301" s="458" t="s">
        <v>787</v>
      </c>
      <c r="N301" s="767" t="s">
        <v>44</v>
      </c>
      <c r="P301" s="488"/>
    </row>
    <row r="302" spans="1:16" ht="15.75" x14ac:dyDescent="0.25">
      <c r="A302" s="1094">
        <v>14</v>
      </c>
      <c r="B302" s="1012">
        <v>1115020022</v>
      </c>
      <c r="C302" s="1013" t="s">
        <v>788</v>
      </c>
      <c r="D302" s="731" t="s">
        <v>44</v>
      </c>
      <c r="F302" s="1094">
        <v>14</v>
      </c>
      <c r="G302" s="572">
        <v>1115020036</v>
      </c>
      <c r="H302" s="565" t="s">
        <v>791</v>
      </c>
      <c r="I302" s="767" t="s">
        <v>44</v>
      </c>
      <c r="J302" s="63"/>
      <c r="K302" s="1094">
        <v>14</v>
      </c>
      <c r="L302" s="513">
        <v>1115020021</v>
      </c>
      <c r="M302" s="518" t="s">
        <v>789</v>
      </c>
      <c r="N302" s="731" t="s">
        <v>44</v>
      </c>
      <c r="P302" s="488"/>
    </row>
    <row r="303" spans="1:16" ht="15.75" x14ac:dyDescent="0.25">
      <c r="A303" s="1094">
        <v>15</v>
      </c>
      <c r="B303" s="623">
        <v>1115020052</v>
      </c>
      <c r="C303" s="622" t="s">
        <v>790</v>
      </c>
      <c r="D303" s="767" t="s">
        <v>44</v>
      </c>
      <c r="F303" s="1094">
        <v>15</v>
      </c>
      <c r="G303" s="572">
        <v>1115020023</v>
      </c>
      <c r="H303" s="565" t="s">
        <v>795</v>
      </c>
      <c r="I303" s="767" t="s">
        <v>44</v>
      </c>
      <c r="J303" s="63"/>
      <c r="K303" s="1094">
        <v>15</v>
      </c>
      <c r="L303" s="567">
        <v>1115020037</v>
      </c>
      <c r="M303" s="603" t="s">
        <v>792</v>
      </c>
      <c r="N303" s="731" t="s">
        <v>44</v>
      </c>
      <c r="P303" s="488"/>
    </row>
    <row r="304" spans="1:16" ht="15.75" x14ac:dyDescent="0.2">
      <c r="A304" s="1094">
        <v>16</v>
      </c>
      <c r="B304" s="513">
        <v>1115020038</v>
      </c>
      <c r="C304" s="518" t="s">
        <v>793</v>
      </c>
      <c r="D304" s="767" t="s">
        <v>45</v>
      </c>
      <c r="F304" s="1094">
        <v>16</v>
      </c>
      <c r="G304" s="567">
        <v>1115020054</v>
      </c>
      <c r="H304" s="603" t="s">
        <v>800</v>
      </c>
      <c r="I304" s="767" t="s">
        <v>44</v>
      </c>
      <c r="J304" s="63"/>
      <c r="K304" s="1094">
        <v>16</v>
      </c>
      <c r="L304" s="497">
        <v>1115020024</v>
      </c>
      <c r="M304" s="458" t="s">
        <v>794</v>
      </c>
      <c r="N304" s="731" t="s">
        <v>45</v>
      </c>
      <c r="P304" s="488"/>
    </row>
    <row r="305" spans="1:16" ht="15.75" x14ac:dyDescent="0.25">
      <c r="A305" s="1094">
        <v>17</v>
      </c>
      <c r="B305" s="1012">
        <v>1115020025</v>
      </c>
      <c r="C305" s="627" t="s">
        <v>797</v>
      </c>
      <c r="D305" s="767" t="s">
        <v>44</v>
      </c>
      <c r="F305" s="1094">
        <v>17</v>
      </c>
      <c r="G305" s="567">
        <v>1115020026</v>
      </c>
      <c r="H305" s="566" t="s">
        <v>802</v>
      </c>
      <c r="I305" s="767" t="s">
        <v>45</v>
      </c>
      <c r="J305" s="63"/>
      <c r="K305" s="1094">
        <v>17</v>
      </c>
      <c r="L305" s="567">
        <v>1115020071</v>
      </c>
      <c r="M305" s="603" t="s">
        <v>796</v>
      </c>
      <c r="N305" s="731" t="s">
        <v>45</v>
      </c>
      <c r="P305" s="488"/>
    </row>
    <row r="306" spans="1:16" ht="15.75" x14ac:dyDescent="0.25">
      <c r="A306" s="1094">
        <v>18</v>
      </c>
      <c r="B306" s="623">
        <v>1115020055</v>
      </c>
      <c r="C306" s="616" t="s">
        <v>799</v>
      </c>
      <c r="D306" s="731" t="s">
        <v>44</v>
      </c>
      <c r="F306" s="1094">
        <v>18</v>
      </c>
      <c r="G306" s="567">
        <v>1115020039</v>
      </c>
      <c r="H306" s="603" t="s">
        <v>804</v>
      </c>
      <c r="I306" s="767" t="s">
        <v>45</v>
      </c>
      <c r="J306" s="63"/>
      <c r="K306" s="1094">
        <v>18</v>
      </c>
      <c r="L306" s="497">
        <v>1115020027</v>
      </c>
      <c r="M306" s="458" t="s">
        <v>798</v>
      </c>
      <c r="N306" s="731" t="s">
        <v>45</v>
      </c>
      <c r="P306" s="63"/>
    </row>
    <row r="307" spans="1:16" ht="15.75" x14ac:dyDescent="0.25">
      <c r="A307" s="1094">
        <v>19</v>
      </c>
      <c r="B307" s="623">
        <v>1115020041</v>
      </c>
      <c r="C307" s="616" t="s">
        <v>806</v>
      </c>
      <c r="D307" s="767" t="s">
        <v>45</v>
      </c>
      <c r="F307" s="1094">
        <v>19</v>
      </c>
      <c r="G307" s="572">
        <v>1115020074</v>
      </c>
      <c r="H307" s="561" t="s">
        <v>898</v>
      </c>
      <c r="I307" s="745" t="s">
        <v>45</v>
      </c>
      <c r="J307" s="63"/>
      <c r="K307" s="1094">
        <v>19</v>
      </c>
      <c r="L307" s="497">
        <v>1115020072</v>
      </c>
      <c r="M307" s="458" t="s">
        <v>801</v>
      </c>
      <c r="N307" s="731" t="s">
        <v>45</v>
      </c>
      <c r="P307" s="63"/>
    </row>
    <row r="308" spans="1:16" ht="15.75" x14ac:dyDescent="0.25">
      <c r="A308" s="1094">
        <v>20</v>
      </c>
      <c r="B308" s="623">
        <v>1115020058</v>
      </c>
      <c r="C308" s="616" t="s">
        <v>807</v>
      </c>
      <c r="D308" s="767" t="s">
        <v>44</v>
      </c>
      <c r="F308" s="1094">
        <v>20</v>
      </c>
      <c r="G308" s="567">
        <v>1115020029</v>
      </c>
      <c r="H308" s="566" t="s">
        <v>808</v>
      </c>
      <c r="I308" s="745" t="s">
        <v>44</v>
      </c>
      <c r="J308" s="63"/>
      <c r="K308" s="1094">
        <v>20</v>
      </c>
      <c r="L308" s="567">
        <v>1115020040</v>
      </c>
      <c r="M308" s="566" t="s">
        <v>803</v>
      </c>
      <c r="N308" s="731" t="s">
        <v>44</v>
      </c>
      <c r="P308" s="63"/>
    </row>
    <row r="309" spans="1:16" ht="15.75" x14ac:dyDescent="0.25">
      <c r="A309" s="1094">
        <v>21</v>
      </c>
      <c r="B309" s="623"/>
      <c r="C309" s="616"/>
      <c r="D309" s="767"/>
      <c r="F309" s="1094"/>
      <c r="G309" s="567"/>
      <c r="H309" s="603"/>
      <c r="I309" s="767"/>
      <c r="J309" s="63"/>
      <c r="K309" s="1094">
        <v>21</v>
      </c>
      <c r="L309" s="497">
        <v>1115020057</v>
      </c>
      <c r="M309" s="458" t="s">
        <v>805</v>
      </c>
      <c r="N309" s="731" t="s">
        <v>45</v>
      </c>
      <c r="P309" s="63"/>
    </row>
    <row r="310" spans="1:16" ht="15.75" x14ac:dyDescent="0.25">
      <c r="A310" s="1094"/>
      <c r="B310" s="497"/>
      <c r="C310" s="461"/>
      <c r="D310" s="745"/>
      <c r="F310" s="1094"/>
      <c r="G310" s="572"/>
      <c r="H310" s="561"/>
      <c r="I310" s="745"/>
      <c r="J310" s="63"/>
      <c r="K310" s="1094">
        <v>22</v>
      </c>
      <c r="L310" s="623">
        <v>1115020073</v>
      </c>
      <c r="M310" s="622" t="s">
        <v>930</v>
      </c>
      <c r="N310" s="731" t="s">
        <v>44</v>
      </c>
      <c r="P310" s="63"/>
    </row>
    <row r="311" spans="1:16" ht="15.75" x14ac:dyDescent="0.25">
      <c r="A311" s="1094"/>
      <c r="B311" s="567"/>
      <c r="C311" s="563"/>
      <c r="D311" s="745"/>
      <c r="F311" s="1094"/>
      <c r="G311" s="567"/>
      <c r="H311" s="566"/>
      <c r="I311" s="745"/>
      <c r="J311" s="63"/>
      <c r="K311" s="1094">
        <v>23</v>
      </c>
      <c r="L311" s="568">
        <v>1115020030</v>
      </c>
      <c r="M311" s="569" t="s">
        <v>809</v>
      </c>
      <c r="N311" s="746" t="s">
        <v>45</v>
      </c>
      <c r="P311" s="63"/>
    </row>
    <row r="312" spans="1:16" ht="15.75" x14ac:dyDescent="0.25">
      <c r="A312" s="1094"/>
      <c r="B312" s="567"/>
      <c r="C312" s="563"/>
      <c r="D312" s="745"/>
      <c r="F312" s="1094"/>
      <c r="G312" s="572"/>
      <c r="H312" s="561"/>
      <c r="I312" s="745"/>
      <c r="J312" s="63"/>
      <c r="K312" s="1094"/>
      <c r="L312" s="568"/>
      <c r="M312" s="569"/>
      <c r="N312" s="745"/>
      <c r="P312" s="63"/>
    </row>
    <row r="313" spans="1:16" ht="15.75" thickBot="1" x14ac:dyDescent="0.25">
      <c r="A313" s="475"/>
      <c r="B313" s="476"/>
      <c r="C313" s="477"/>
      <c r="D313" s="478"/>
      <c r="F313" s="768"/>
      <c r="G313" s="769"/>
      <c r="H313" s="770"/>
      <c r="I313" s="771"/>
      <c r="J313" s="63"/>
      <c r="K313" s="475"/>
      <c r="L313" s="284"/>
      <c r="M313" s="285"/>
      <c r="N313" s="368"/>
      <c r="P313" s="63"/>
    </row>
    <row r="314" spans="1:16" x14ac:dyDescent="0.2">
      <c r="A314" s="479"/>
      <c r="B314" s="479"/>
      <c r="C314" s="485"/>
      <c r="D314" s="482"/>
      <c r="F314" s="479"/>
      <c r="G314" s="479"/>
      <c r="H314" s="485"/>
      <c r="I314" s="482"/>
      <c r="K314" s="479"/>
      <c r="L314" s="747"/>
      <c r="M314" s="778"/>
      <c r="N314" s="558"/>
      <c r="O314" s="63"/>
      <c r="P314" s="63"/>
    </row>
    <row r="315" spans="1:16" x14ac:dyDescent="0.2">
      <c r="A315"/>
      <c r="B315"/>
      <c r="C315" s="714" t="s">
        <v>115</v>
      </c>
      <c r="D315">
        <f>COUNTIF(D289:D313,"L")</f>
        <v>10</v>
      </c>
      <c r="F315"/>
      <c r="G315"/>
      <c r="H315" s="559" t="s">
        <v>115</v>
      </c>
      <c r="I315">
        <f>COUNTIF(I289:I313,"L")</f>
        <v>10</v>
      </c>
      <c r="K315" s="479"/>
      <c r="L315" s="779"/>
      <c r="M315" s="559" t="s">
        <v>115</v>
      </c>
      <c r="N315">
        <f>COUNTIF(N289:N313,"L")</f>
        <v>12</v>
      </c>
      <c r="O315" s="63"/>
      <c r="P315" s="63"/>
    </row>
    <row r="316" spans="1:16" ht="15.75" thickBot="1" x14ac:dyDescent="0.25">
      <c r="A316"/>
      <c r="B316"/>
      <c r="C316" s="714" t="s">
        <v>264</v>
      </c>
      <c r="D316">
        <f>COUNTIF(D289:D313,"P")</f>
        <v>10</v>
      </c>
      <c r="F316"/>
      <c r="G316"/>
      <c r="H316" s="559" t="s">
        <v>264</v>
      </c>
      <c r="I316">
        <f>COUNTIF(I289:I313,"P")</f>
        <v>10</v>
      </c>
      <c r="M316" s="559" t="s">
        <v>264</v>
      </c>
      <c r="N316">
        <f>COUNTIF(N289:N313,"P")</f>
        <v>11</v>
      </c>
      <c r="P316" s="63"/>
    </row>
    <row r="317" spans="1:16" x14ac:dyDescent="0.2">
      <c r="C317" s="659"/>
      <c r="D317" s="394">
        <f>SUM(D315:D316)</f>
        <v>20</v>
      </c>
      <c r="H317" s="464"/>
      <c r="I317" s="394">
        <f>SUM(I315:I316)</f>
        <v>20</v>
      </c>
      <c r="J317" s="63"/>
      <c r="K317"/>
      <c r="L317"/>
      <c r="M317" s="464"/>
      <c r="N317" s="394">
        <f>SUM(N315:N316)</f>
        <v>23</v>
      </c>
      <c r="O317" s="63"/>
    </row>
    <row r="318" spans="1:16" x14ac:dyDescent="0.2">
      <c r="A318" s="125" t="s">
        <v>265</v>
      </c>
      <c r="F318" s="125" t="s">
        <v>265</v>
      </c>
      <c r="J318" s="63"/>
      <c r="K318" s="125" t="s">
        <v>265</v>
      </c>
    </row>
    <row r="319" spans="1:16" x14ac:dyDescent="0.2">
      <c r="C319" s="63" t="s">
        <v>1654</v>
      </c>
      <c r="H319" s="486" t="s">
        <v>1205</v>
      </c>
      <c r="M319" s="125" t="s">
        <v>1206</v>
      </c>
    </row>
    <row r="321" spans="1:19" ht="18" x14ac:dyDescent="0.25">
      <c r="A321" s="922" t="s">
        <v>950</v>
      </c>
      <c r="B321" s="923"/>
      <c r="C321" s="924"/>
      <c r="D321" s="923"/>
      <c r="E321" s="923"/>
      <c r="F321" s="923"/>
      <c r="G321" s="923"/>
      <c r="H321" s="925"/>
      <c r="I321" s="845"/>
      <c r="J321" s="845"/>
      <c r="K321" s="845"/>
      <c r="L321" s="845"/>
      <c r="M321" s="845"/>
      <c r="N321" s="845"/>
      <c r="O321" s="845"/>
      <c r="P321" s="845"/>
      <c r="Q321" s="845"/>
      <c r="R321" s="845"/>
      <c r="S321" s="845"/>
    </row>
    <row r="322" spans="1:19" ht="18" x14ac:dyDescent="0.25">
      <c r="A322" s="922" t="s">
        <v>1257</v>
      </c>
      <c r="B322" s="923"/>
      <c r="C322" s="924"/>
      <c r="D322" s="923"/>
      <c r="E322" s="923"/>
      <c r="F322" s="923"/>
      <c r="G322" s="923"/>
      <c r="H322" s="925"/>
      <c r="I322" s="845"/>
      <c r="J322" s="845"/>
      <c r="K322" s="845"/>
      <c r="L322" s="845"/>
      <c r="M322" s="845"/>
      <c r="N322" s="845"/>
      <c r="O322" s="845"/>
      <c r="P322" s="845"/>
      <c r="Q322" s="845"/>
      <c r="R322" s="845"/>
      <c r="S322" s="845"/>
    </row>
    <row r="323" spans="1:19" ht="18" x14ac:dyDescent="0.25">
      <c r="A323" s="922" t="s">
        <v>142</v>
      </c>
      <c r="B323" s="923"/>
      <c r="C323" s="924"/>
      <c r="D323" s="923"/>
      <c r="E323" s="923"/>
      <c r="F323" s="923"/>
      <c r="G323" s="923"/>
      <c r="H323" s="925"/>
      <c r="I323" s="845"/>
      <c r="J323" s="845"/>
      <c r="K323" s="845"/>
      <c r="L323" s="845"/>
      <c r="M323" s="845"/>
      <c r="N323" s="845"/>
      <c r="O323" s="845"/>
      <c r="P323" s="845"/>
      <c r="Q323" s="845"/>
      <c r="R323" s="845"/>
      <c r="S323" s="845"/>
    </row>
    <row r="324" spans="1:19" x14ac:dyDescent="0.2">
      <c r="A324" s="845"/>
      <c r="B324" s="845"/>
      <c r="C324" s="846"/>
      <c r="D324" s="845"/>
      <c r="E324" s="845"/>
      <c r="F324" s="845"/>
      <c r="G324" s="845"/>
      <c r="H324" s="845"/>
      <c r="I324" s="845"/>
      <c r="J324" s="845"/>
      <c r="K324" s="845"/>
      <c r="L324" s="845"/>
      <c r="M324" s="845"/>
      <c r="N324" s="845"/>
      <c r="O324" s="845"/>
      <c r="P324" s="845"/>
      <c r="Q324" s="845"/>
      <c r="R324" s="845"/>
      <c r="S324" s="845"/>
    </row>
    <row r="325" spans="1:19" ht="16.5" thickBot="1" x14ac:dyDescent="0.3">
      <c r="A325" s="847" t="s">
        <v>1258</v>
      </c>
      <c r="B325" s="847"/>
      <c r="C325" s="848"/>
      <c r="D325" s="847"/>
      <c r="E325" s="847"/>
      <c r="F325" s="847" t="s">
        <v>1259</v>
      </c>
      <c r="G325" s="847"/>
      <c r="H325" s="847"/>
      <c r="I325" s="847"/>
      <c r="J325" s="847"/>
      <c r="K325" s="847" t="s">
        <v>1260</v>
      </c>
      <c r="L325" s="847"/>
      <c r="M325" s="847"/>
      <c r="N325" s="847"/>
      <c r="O325" s="847"/>
      <c r="P325" s="847" t="s">
        <v>1261</v>
      </c>
      <c r="Q325" s="847"/>
      <c r="R325" s="847"/>
      <c r="S325" s="847"/>
    </row>
    <row r="326" spans="1:19" ht="16.5" thickBot="1" x14ac:dyDescent="0.3">
      <c r="A326" s="849" t="s">
        <v>40</v>
      </c>
      <c r="B326" s="850" t="s">
        <v>41</v>
      </c>
      <c r="C326" s="850" t="s">
        <v>42</v>
      </c>
      <c r="D326" s="851" t="s">
        <v>43</v>
      </c>
      <c r="E326" s="847"/>
      <c r="F326" s="852" t="s">
        <v>152</v>
      </c>
      <c r="G326" s="850" t="s">
        <v>41</v>
      </c>
      <c r="H326" s="850" t="s">
        <v>42</v>
      </c>
      <c r="I326" s="851" t="s">
        <v>43</v>
      </c>
      <c r="J326" s="847"/>
      <c r="K326" s="849" t="s">
        <v>40</v>
      </c>
      <c r="L326" s="850" t="s">
        <v>41</v>
      </c>
      <c r="M326" s="850" t="s">
        <v>42</v>
      </c>
      <c r="N326" s="851" t="s">
        <v>43</v>
      </c>
      <c r="O326" s="848"/>
      <c r="P326" s="926" t="s">
        <v>152</v>
      </c>
      <c r="Q326" s="927" t="s">
        <v>41</v>
      </c>
      <c r="R326" s="850" t="s">
        <v>42</v>
      </c>
      <c r="S326" s="851" t="s">
        <v>43</v>
      </c>
    </row>
    <row r="327" spans="1:19" ht="15.75" x14ac:dyDescent="0.25">
      <c r="A327" s="853"/>
      <c r="B327" s="854"/>
      <c r="C327" s="854"/>
      <c r="D327" s="855"/>
      <c r="E327" s="847"/>
      <c r="F327" s="856"/>
      <c r="G327" s="885"/>
      <c r="H327" s="885"/>
      <c r="I327" s="886"/>
      <c r="J327" s="847"/>
      <c r="K327" s="853"/>
      <c r="L327" s="885"/>
      <c r="M327" s="885"/>
      <c r="N327" s="886"/>
      <c r="O327" s="848"/>
      <c r="P327" s="928"/>
      <c r="Q327" s="885"/>
      <c r="R327" s="885"/>
      <c r="S327" s="886"/>
    </row>
    <row r="328" spans="1:19" ht="15.75" x14ac:dyDescent="0.25">
      <c r="A328" s="857">
        <v>1</v>
      </c>
      <c r="B328" s="932">
        <v>1114020001</v>
      </c>
      <c r="C328" s="1115" t="s">
        <v>398</v>
      </c>
      <c r="D328" s="781" t="s">
        <v>44</v>
      </c>
      <c r="E328" s="845"/>
      <c r="F328" s="856">
        <v>1</v>
      </c>
      <c r="G328" s="932">
        <v>1114020002</v>
      </c>
      <c r="H328" s="1115" t="s">
        <v>399</v>
      </c>
      <c r="I328" s="781" t="s">
        <v>45</v>
      </c>
      <c r="J328" s="845"/>
      <c r="K328" s="857">
        <v>1</v>
      </c>
      <c r="L328" s="877">
        <v>3114120049</v>
      </c>
      <c r="M328" s="1116" t="s">
        <v>477</v>
      </c>
      <c r="N328" s="781" t="s">
        <v>44</v>
      </c>
      <c r="O328" s="845"/>
      <c r="P328" s="856">
        <v>1</v>
      </c>
      <c r="Q328" s="860">
        <v>3114120001</v>
      </c>
      <c r="R328" s="1117" t="s">
        <v>478</v>
      </c>
      <c r="S328" s="1118" t="s">
        <v>45</v>
      </c>
    </row>
    <row r="329" spans="1:19" ht="15.75" x14ac:dyDescent="0.25">
      <c r="A329" s="858">
        <v>2</v>
      </c>
      <c r="B329" s="932">
        <v>1114020015</v>
      </c>
      <c r="C329" s="1115" t="s">
        <v>402</v>
      </c>
      <c r="D329" s="781" t="s">
        <v>44</v>
      </c>
      <c r="E329" s="845"/>
      <c r="F329" s="856">
        <v>2</v>
      </c>
      <c r="G329" s="1119">
        <v>1114020016</v>
      </c>
      <c r="H329" s="1120" t="s">
        <v>403</v>
      </c>
      <c r="I329" s="781" t="s">
        <v>44</v>
      </c>
      <c r="J329" s="845"/>
      <c r="K329" s="879">
        <v>2</v>
      </c>
      <c r="L329" s="860">
        <v>3114120050</v>
      </c>
      <c r="M329" s="1121" t="s">
        <v>481</v>
      </c>
      <c r="N329" s="781" t="s">
        <v>44</v>
      </c>
      <c r="O329" s="845"/>
      <c r="P329" s="856">
        <v>2</v>
      </c>
      <c r="Q329" s="860">
        <v>3114120003</v>
      </c>
      <c r="R329" s="1117" t="s">
        <v>488</v>
      </c>
      <c r="S329" s="1118" t="s">
        <v>45</v>
      </c>
    </row>
    <row r="330" spans="1:19" ht="15.75" x14ac:dyDescent="0.25">
      <c r="A330" s="858">
        <v>3</v>
      </c>
      <c r="B330" s="1122">
        <v>1114020003</v>
      </c>
      <c r="C330" s="901" t="s">
        <v>409</v>
      </c>
      <c r="D330" s="781" t="s">
        <v>45</v>
      </c>
      <c r="E330" s="845"/>
      <c r="F330" s="856">
        <v>3</v>
      </c>
      <c r="G330" s="1119">
        <v>1114020004</v>
      </c>
      <c r="H330" s="891" t="s">
        <v>406</v>
      </c>
      <c r="I330" s="781" t="s">
        <v>44</v>
      </c>
      <c r="J330" s="845"/>
      <c r="K330" s="858">
        <v>3</v>
      </c>
      <c r="L330" s="877">
        <v>3114120028</v>
      </c>
      <c r="M330" s="1116" t="s">
        <v>484</v>
      </c>
      <c r="N330" s="781" t="s">
        <v>44</v>
      </c>
      <c r="O330" s="845"/>
      <c r="P330" s="856">
        <v>3</v>
      </c>
      <c r="Q330" s="877">
        <v>3114120031</v>
      </c>
      <c r="R330" s="1123" t="s">
        <v>492</v>
      </c>
      <c r="S330" s="1118" t="s">
        <v>45</v>
      </c>
    </row>
    <row r="331" spans="1:19" ht="15.75" x14ac:dyDescent="0.25">
      <c r="A331" s="858">
        <v>4</v>
      </c>
      <c r="B331" s="932">
        <v>1114020006</v>
      </c>
      <c r="C331" s="904" t="s">
        <v>412</v>
      </c>
      <c r="D331" s="781" t="s">
        <v>44</v>
      </c>
      <c r="E331" s="845"/>
      <c r="F331" s="856">
        <v>4</v>
      </c>
      <c r="G331" s="1124">
        <v>1114020005</v>
      </c>
      <c r="H331" s="1125" t="s">
        <v>410</v>
      </c>
      <c r="I331" s="781" t="s">
        <v>45</v>
      </c>
      <c r="J331" s="845"/>
      <c r="K331" s="858">
        <v>4</v>
      </c>
      <c r="L331" s="860">
        <v>3114120030</v>
      </c>
      <c r="M331" s="1121" t="s">
        <v>487</v>
      </c>
      <c r="N331" s="781" t="s">
        <v>44</v>
      </c>
      <c r="O331" s="845"/>
      <c r="P331" s="856">
        <v>4</v>
      </c>
      <c r="Q331" s="860">
        <v>3114120006</v>
      </c>
      <c r="R331" s="1117" t="s">
        <v>495</v>
      </c>
      <c r="S331" s="1118" t="s">
        <v>45</v>
      </c>
    </row>
    <row r="332" spans="1:19" ht="15.75" x14ac:dyDescent="0.25">
      <c r="A332" s="858">
        <v>5</v>
      </c>
      <c r="B332" s="1119">
        <v>1114020019</v>
      </c>
      <c r="C332" s="1120" t="s">
        <v>414</v>
      </c>
      <c r="D332" s="781" t="s">
        <v>44</v>
      </c>
      <c r="E332" s="845"/>
      <c r="F332" s="856">
        <v>5</v>
      </c>
      <c r="G332" s="1122">
        <v>1114020031</v>
      </c>
      <c r="H332" s="1126" t="s">
        <v>415</v>
      </c>
      <c r="I332" s="781" t="s">
        <v>45</v>
      </c>
      <c r="J332" s="845"/>
      <c r="K332" s="857">
        <v>5</v>
      </c>
      <c r="L332" s="877">
        <v>3114120004</v>
      </c>
      <c r="M332" s="1116" t="s">
        <v>491</v>
      </c>
      <c r="N332" s="781" t="s">
        <v>44</v>
      </c>
      <c r="O332" s="845"/>
      <c r="P332" s="856">
        <v>5</v>
      </c>
      <c r="Q332" s="877">
        <v>3114120033</v>
      </c>
      <c r="R332" s="1123" t="s">
        <v>499</v>
      </c>
      <c r="S332" s="1118" t="s">
        <v>44</v>
      </c>
    </row>
    <row r="333" spans="1:19" ht="15.75" x14ac:dyDescent="0.25">
      <c r="A333" s="858">
        <v>6</v>
      </c>
      <c r="B333" s="932">
        <v>1114020032</v>
      </c>
      <c r="C333" s="904" t="s">
        <v>418</v>
      </c>
      <c r="D333" s="781" t="s">
        <v>44</v>
      </c>
      <c r="E333" s="845"/>
      <c r="F333" s="856">
        <v>6</v>
      </c>
      <c r="G333" s="1119">
        <v>1114020034</v>
      </c>
      <c r="H333" s="1120" t="s">
        <v>419</v>
      </c>
      <c r="I333" s="781" t="s">
        <v>45</v>
      </c>
      <c r="J333" s="845"/>
      <c r="K333" s="879">
        <v>6</v>
      </c>
      <c r="L333" s="860">
        <v>3114120005</v>
      </c>
      <c r="M333" s="1121" t="s">
        <v>494</v>
      </c>
      <c r="N333" s="781" t="s">
        <v>45</v>
      </c>
      <c r="O333" s="845"/>
      <c r="P333" s="856">
        <v>6</v>
      </c>
      <c r="Q333" s="860">
        <v>3114120034</v>
      </c>
      <c r="R333" s="1117" t="s">
        <v>630</v>
      </c>
      <c r="S333" s="1118" t="s">
        <v>45</v>
      </c>
    </row>
    <row r="334" spans="1:19" ht="15.75" x14ac:dyDescent="0.25">
      <c r="A334" s="858">
        <v>7</v>
      </c>
      <c r="B334" s="932">
        <v>1114020033</v>
      </c>
      <c r="C334" s="1115" t="s">
        <v>422</v>
      </c>
      <c r="D334" s="781" t="s">
        <v>45</v>
      </c>
      <c r="E334" s="845"/>
      <c r="F334" s="856">
        <v>7</v>
      </c>
      <c r="G334" s="1119">
        <v>1114020036</v>
      </c>
      <c r="H334" s="1120" t="s">
        <v>423</v>
      </c>
      <c r="I334" s="781" t="s">
        <v>45</v>
      </c>
      <c r="J334" s="845"/>
      <c r="K334" s="858">
        <v>7</v>
      </c>
      <c r="L334" s="860">
        <v>3114120032</v>
      </c>
      <c r="M334" s="1121" t="s">
        <v>498</v>
      </c>
      <c r="N334" s="781" t="s">
        <v>45</v>
      </c>
      <c r="O334" s="845"/>
      <c r="P334" s="856">
        <v>7</v>
      </c>
      <c r="Q334" s="877">
        <v>3114120037</v>
      </c>
      <c r="R334" s="1123" t="s">
        <v>507</v>
      </c>
      <c r="S334" s="1118" t="s">
        <v>44</v>
      </c>
    </row>
    <row r="335" spans="1:19" ht="15.75" x14ac:dyDescent="0.25">
      <c r="A335" s="858">
        <v>8</v>
      </c>
      <c r="B335" s="1122">
        <v>1114020007</v>
      </c>
      <c r="C335" s="1126" t="s">
        <v>426</v>
      </c>
      <c r="D335" s="781" t="s">
        <v>45</v>
      </c>
      <c r="E335" s="845"/>
      <c r="F335" s="856">
        <v>8</v>
      </c>
      <c r="G335" s="1122">
        <v>1114020050</v>
      </c>
      <c r="H335" s="901" t="s">
        <v>427</v>
      </c>
      <c r="I335" s="781" t="s">
        <v>44</v>
      </c>
      <c r="J335" s="845"/>
      <c r="K335" s="858">
        <v>8</v>
      </c>
      <c r="L335" s="860">
        <v>3114120055</v>
      </c>
      <c r="M335" s="1121" t="s">
        <v>624</v>
      </c>
      <c r="N335" s="859" t="s">
        <v>44</v>
      </c>
      <c r="O335" s="845"/>
      <c r="P335" s="856">
        <v>8</v>
      </c>
      <c r="Q335" s="860">
        <v>3114120048</v>
      </c>
      <c r="R335" s="1117" t="s">
        <v>511</v>
      </c>
      <c r="S335" s="1118" t="s">
        <v>44</v>
      </c>
    </row>
    <row r="336" spans="1:19" ht="15.75" x14ac:dyDescent="0.25">
      <c r="A336" s="858">
        <v>9</v>
      </c>
      <c r="B336" s="1119">
        <v>1114020021</v>
      </c>
      <c r="C336" s="1120" t="s">
        <v>433</v>
      </c>
      <c r="D336" s="781" t="s">
        <v>44</v>
      </c>
      <c r="E336" s="845"/>
      <c r="F336" s="856">
        <v>9</v>
      </c>
      <c r="G336" s="932">
        <v>1114020038</v>
      </c>
      <c r="H336" s="904" t="s">
        <v>430</v>
      </c>
      <c r="I336" s="781" t="s">
        <v>44</v>
      </c>
      <c r="J336" s="845"/>
      <c r="K336" s="857">
        <v>9</v>
      </c>
      <c r="L336" s="877">
        <v>3114120013</v>
      </c>
      <c r="M336" s="1116" t="s">
        <v>506</v>
      </c>
      <c r="N336" s="781" t="s">
        <v>45</v>
      </c>
      <c r="O336" s="845"/>
      <c r="P336" s="856">
        <v>9</v>
      </c>
      <c r="Q336" s="877">
        <v>3114120019</v>
      </c>
      <c r="R336" s="1123" t="s">
        <v>515</v>
      </c>
      <c r="S336" s="1118" t="s">
        <v>44</v>
      </c>
    </row>
    <row r="337" spans="1:20" ht="15.75" x14ac:dyDescent="0.25">
      <c r="A337" s="858">
        <v>10</v>
      </c>
      <c r="B337" s="1122">
        <v>1114020035</v>
      </c>
      <c r="C337" s="901" t="s">
        <v>437</v>
      </c>
      <c r="D337" s="781" t="s">
        <v>45</v>
      </c>
      <c r="E337" s="845"/>
      <c r="F337" s="856">
        <v>10</v>
      </c>
      <c r="G337" s="932">
        <v>1114020039</v>
      </c>
      <c r="H337" s="904" t="s">
        <v>434</v>
      </c>
      <c r="I337" s="781" t="s">
        <v>45</v>
      </c>
      <c r="J337" s="845"/>
      <c r="K337" s="879">
        <v>10</v>
      </c>
      <c r="L337" s="877">
        <v>3114120035</v>
      </c>
      <c r="M337" s="1116" t="s">
        <v>510</v>
      </c>
      <c r="N337" s="781" t="s">
        <v>45</v>
      </c>
      <c r="O337" s="845"/>
      <c r="P337" s="856">
        <v>10</v>
      </c>
      <c r="Q337" s="860">
        <v>3114120020</v>
      </c>
      <c r="R337" s="1117" t="s">
        <v>518</v>
      </c>
      <c r="S337" s="1118" t="s">
        <v>44</v>
      </c>
    </row>
    <row r="338" spans="1:20" ht="15.75" x14ac:dyDescent="0.25">
      <c r="A338" s="858">
        <v>11</v>
      </c>
      <c r="B338" s="1122">
        <v>1114020022</v>
      </c>
      <c r="C338" s="901" t="s">
        <v>441</v>
      </c>
      <c r="D338" s="781" t="s">
        <v>45</v>
      </c>
      <c r="E338" s="845"/>
      <c r="F338" s="856">
        <v>11</v>
      </c>
      <c r="G338" s="1122">
        <v>1114020051</v>
      </c>
      <c r="H338" s="1126" t="s">
        <v>438</v>
      </c>
      <c r="I338" s="781" t="s">
        <v>45</v>
      </c>
      <c r="J338" s="845"/>
      <c r="K338" s="858">
        <v>11</v>
      </c>
      <c r="L338" s="860">
        <v>3114120016</v>
      </c>
      <c r="M338" s="1121" t="s">
        <v>514</v>
      </c>
      <c r="N338" s="781" t="s">
        <v>45</v>
      </c>
      <c r="O338" s="845"/>
      <c r="P338" s="856">
        <v>11</v>
      </c>
      <c r="Q338" s="877">
        <v>3114120039</v>
      </c>
      <c r="R338" s="1123" t="s">
        <v>521</v>
      </c>
      <c r="S338" s="1118" t="s">
        <v>44</v>
      </c>
    </row>
    <row r="339" spans="1:20" ht="15.75" x14ac:dyDescent="0.25">
      <c r="A339" s="858">
        <v>12</v>
      </c>
      <c r="B339" s="1122">
        <v>1114020037</v>
      </c>
      <c r="C339" s="1126" t="s">
        <v>445</v>
      </c>
      <c r="D339" s="781" t="s">
        <v>45</v>
      </c>
      <c r="E339" s="845"/>
      <c r="F339" s="856">
        <v>12</v>
      </c>
      <c r="G339" s="932">
        <v>1114020052</v>
      </c>
      <c r="H339" s="904" t="s">
        <v>442</v>
      </c>
      <c r="I339" s="781" t="s">
        <v>44</v>
      </c>
      <c r="J339" s="845"/>
      <c r="K339" s="858">
        <v>12</v>
      </c>
      <c r="L339" s="860">
        <v>3114120057</v>
      </c>
      <c r="M339" s="1121" t="s">
        <v>628</v>
      </c>
      <c r="N339" s="781" t="s">
        <v>44</v>
      </c>
      <c r="O339" s="845"/>
      <c r="P339" s="856">
        <v>12</v>
      </c>
      <c r="Q339" s="860">
        <v>3114120058</v>
      </c>
      <c r="R339" s="1117" t="s">
        <v>627</v>
      </c>
      <c r="S339" s="1118" t="s">
        <v>45</v>
      </c>
    </row>
    <row r="340" spans="1:20" ht="15.75" x14ac:dyDescent="0.25">
      <c r="A340" s="858">
        <v>13</v>
      </c>
      <c r="B340" s="932">
        <v>1114020041</v>
      </c>
      <c r="C340" s="904" t="s">
        <v>449</v>
      </c>
      <c r="D340" s="781" t="s">
        <v>44</v>
      </c>
      <c r="E340" s="845"/>
      <c r="F340" s="856">
        <v>13</v>
      </c>
      <c r="G340" s="932">
        <v>1114020008</v>
      </c>
      <c r="H340" s="1115" t="s">
        <v>446</v>
      </c>
      <c r="I340" s="781" t="s">
        <v>44</v>
      </c>
      <c r="J340" s="845"/>
      <c r="K340" s="857">
        <v>13</v>
      </c>
      <c r="L340" s="877">
        <v>3114120056</v>
      </c>
      <c r="M340" s="1116" t="s">
        <v>626</v>
      </c>
      <c r="N340" s="781" t="s">
        <v>45</v>
      </c>
      <c r="O340" s="845"/>
      <c r="P340" s="856">
        <v>13</v>
      </c>
      <c r="Q340" s="860">
        <v>3114120041</v>
      </c>
      <c r="R340" s="1117" t="s">
        <v>524</v>
      </c>
      <c r="S340" s="1118" t="s">
        <v>44</v>
      </c>
      <c r="T340" s="524"/>
    </row>
    <row r="341" spans="1:20" ht="15.75" x14ac:dyDescent="0.25">
      <c r="A341" s="858">
        <v>14</v>
      </c>
      <c r="B341" s="1119">
        <v>1114020009</v>
      </c>
      <c r="C341" s="1120" t="s">
        <v>452</v>
      </c>
      <c r="D341" s="781" t="s">
        <v>44</v>
      </c>
      <c r="E341" s="845"/>
      <c r="F341" s="856">
        <v>14</v>
      </c>
      <c r="G341" s="932">
        <v>1114020053</v>
      </c>
      <c r="H341" s="1115" t="s">
        <v>450</v>
      </c>
      <c r="I341" s="781" t="s">
        <v>44</v>
      </c>
      <c r="J341" s="845"/>
      <c r="K341" s="879">
        <v>14</v>
      </c>
      <c r="L341" s="860">
        <v>3112120016</v>
      </c>
      <c r="M341" s="1121" t="s">
        <v>352</v>
      </c>
      <c r="N341" s="781" t="s">
        <v>44</v>
      </c>
      <c r="O341" s="845"/>
      <c r="P341" s="856">
        <v>14</v>
      </c>
      <c r="Q341" s="860">
        <v>3114120052</v>
      </c>
      <c r="R341" s="1117" t="s">
        <v>528</v>
      </c>
      <c r="S341" s="1118" t="s">
        <v>45</v>
      </c>
    </row>
    <row r="342" spans="1:20" ht="15.75" x14ac:dyDescent="0.25">
      <c r="A342" s="858">
        <v>15</v>
      </c>
      <c r="B342" s="932">
        <v>1114020011</v>
      </c>
      <c r="C342" s="904" t="s">
        <v>455</v>
      </c>
      <c r="D342" s="781" t="s">
        <v>44</v>
      </c>
      <c r="E342" s="845"/>
      <c r="F342" s="856">
        <v>15</v>
      </c>
      <c r="G342" s="932">
        <v>1114020010</v>
      </c>
      <c r="H342" s="904" t="s">
        <v>673</v>
      </c>
      <c r="I342" s="781" t="s">
        <v>44</v>
      </c>
      <c r="J342" s="845"/>
      <c r="K342" s="858">
        <v>15</v>
      </c>
      <c r="L342" s="860">
        <v>3114120038</v>
      </c>
      <c r="M342" s="1121" t="s">
        <v>520</v>
      </c>
      <c r="N342" s="781" t="s">
        <v>44</v>
      </c>
      <c r="O342" s="845"/>
      <c r="P342" s="856">
        <v>15</v>
      </c>
      <c r="Q342" s="860">
        <v>3114120042</v>
      </c>
      <c r="R342" s="1117" t="s">
        <v>532</v>
      </c>
      <c r="S342" s="1118" t="s">
        <v>45</v>
      </c>
    </row>
    <row r="343" spans="1:20" ht="15.75" x14ac:dyDescent="0.25">
      <c r="A343" s="858">
        <v>16</v>
      </c>
      <c r="B343" s="1122">
        <v>1114020043</v>
      </c>
      <c r="C343" s="1126" t="s">
        <v>458</v>
      </c>
      <c r="D343" s="781" t="s">
        <v>45</v>
      </c>
      <c r="E343" s="845"/>
      <c r="F343" s="856">
        <v>16</v>
      </c>
      <c r="G343" s="1119">
        <v>1114020042</v>
      </c>
      <c r="H343" s="1120" t="s">
        <v>456</v>
      </c>
      <c r="I343" s="781" t="s">
        <v>45</v>
      </c>
      <c r="J343" s="845"/>
      <c r="K343" s="858">
        <v>16</v>
      </c>
      <c r="L343" s="877">
        <v>3114120021</v>
      </c>
      <c r="M343" s="1116" t="s">
        <v>527</v>
      </c>
      <c r="N343" s="781" t="s">
        <v>45</v>
      </c>
      <c r="O343" s="845"/>
      <c r="P343" s="856">
        <v>16</v>
      </c>
      <c r="Q343" s="877">
        <v>3114120053</v>
      </c>
      <c r="R343" s="1123" t="s">
        <v>535</v>
      </c>
      <c r="S343" s="1118" t="s">
        <v>44</v>
      </c>
      <c r="T343" s="524"/>
    </row>
    <row r="344" spans="1:20" ht="15.75" x14ac:dyDescent="0.25">
      <c r="A344" s="858">
        <v>17</v>
      </c>
      <c r="B344" s="1119">
        <v>1114020054</v>
      </c>
      <c r="C344" s="1120" t="s">
        <v>462</v>
      </c>
      <c r="D344" s="781" t="s">
        <v>44</v>
      </c>
      <c r="E344" s="845"/>
      <c r="F344" s="856">
        <v>17</v>
      </c>
      <c r="G344" s="1119">
        <v>1114020012</v>
      </c>
      <c r="H344" s="1120" t="s">
        <v>459</v>
      </c>
      <c r="I344" s="781" t="s">
        <v>44</v>
      </c>
      <c r="J344" s="845"/>
      <c r="K344" s="857">
        <v>17</v>
      </c>
      <c r="L344" s="860">
        <v>3114120043</v>
      </c>
      <c r="M344" s="1121" t="s">
        <v>531</v>
      </c>
      <c r="N344" s="781" t="s">
        <v>44</v>
      </c>
      <c r="O344" s="845"/>
      <c r="P344" s="856">
        <v>17</v>
      </c>
      <c r="Q344" s="877">
        <v>3114120044</v>
      </c>
      <c r="R344" s="1123" t="s">
        <v>539</v>
      </c>
      <c r="S344" s="1118" t="s">
        <v>44</v>
      </c>
    </row>
    <row r="345" spans="1:20" ht="15.75" x14ac:dyDescent="0.25">
      <c r="A345" s="858">
        <v>18</v>
      </c>
      <c r="B345" s="932">
        <v>1114020013</v>
      </c>
      <c r="C345" s="904" t="s">
        <v>468</v>
      </c>
      <c r="D345" s="781" t="s">
        <v>44</v>
      </c>
      <c r="E345" s="845"/>
      <c r="F345" s="856">
        <v>18</v>
      </c>
      <c r="G345" s="1119">
        <v>1114020024</v>
      </c>
      <c r="H345" s="891" t="s">
        <v>463</v>
      </c>
      <c r="I345" s="781" t="s">
        <v>44</v>
      </c>
      <c r="J345" s="845"/>
      <c r="K345" s="879">
        <v>18</v>
      </c>
      <c r="L345" s="877">
        <v>3114120023</v>
      </c>
      <c r="M345" s="1116" t="s">
        <v>631</v>
      </c>
      <c r="N345" s="781" t="s">
        <v>44</v>
      </c>
      <c r="O345" s="845"/>
      <c r="P345" s="856">
        <v>18</v>
      </c>
      <c r="Q345" s="877">
        <v>3114120024</v>
      </c>
      <c r="R345" s="1123" t="s">
        <v>542</v>
      </c>
      <c r="S345" s="1118" t="s">
        <v>44</v>
      </c>
    </row>
    <row r="346" spans="1:20" ht="15.75" x14ac:dyDescent="0.25">
      <c r="A346" s="858">
        <v>19</v>
      </c>
      <c r="B346" s="1119">
        <v>1114020048</v>
      </c>
      <c r="C346" s="1120" t="s">
        <v>471</v>
      </c>
      <c r="D346" s="781" t="s">
        <v>44</v>
      </c>
      <c r="E346" s="845"/>
      <c r="F346" s="856">
        <v>19</v>
      </c>
      <c r="G346" s="1122">
        <v>1114020044</v>
      </c>
      <c r="H346" s="1126" t="s">
        <v>466</v>
      </c>
      <c r="I346" s="781" t="s">
        <v>45</v>
      </c>
      <c r="J346" s="845"/>
      <c r="K346" s="858">
        <v>19</v>
      </c>
      <c r="L346" s="877">
        <v>3114120054</v>
      </c>
      <c r="M346" s="1116" t="s">
        <v>538</v>
      </c>
      <c r="N346" s="781" t="s">
        <v>45</v>
      </c>
      <c r="O346" s="845"/>
      <c r="P346" s="856">
        <v>19</v>
      </c>
      <c r="Q346" s="860">
        <v>3114120059</v>
      </c>
      <c r="R346" s="1117" t="s">
        <v>537</v>
      </c>
      <c r="S346" s="1118" t="s">
        <v>44</v>
      </c>
    </row>
    <row r="347" spans="1:20" ht="15.75" x14ac:dyDescent="0.25">
      <c r="A347" s="858"/>
      <c r="B347" s="1119"/>
      <c r="C347" s="1120"/>
      <c r="D347" s="781"/>
      <c r="E347" s="845"/>
      <c r="F347" s="856">
        <v>20</v>
      </c>
      <c r="G347" s="932">
        <v>1114020045</v>
      </c>
      <c r="H347" s="1115" t="s">
        <v>1225</v>
      </c>
      <c r="I347" s="781" t="s">
        <v>44</v>
      </c>
      <c r="J347" s="845"/>
      <c r="K347" s="858">
        <v>20</v>
      </c>
      <c r="L347" s="860">
        <v>3114120045</v>
      </c>
      <c r="M347" s="1121" t="s">
        <v>541</v>
      </c>
      <c r="N347" s="781" t="s">
        <v>44</v>
      </c>
      <c r="O347" s="845"/>
      <c r="P347" s="856">
        <v>20</v>
      </c>
      <c r="Q347" s="860">
        <v>3114120025</v>
      </c>
      <c r="R347" s="1117" t="s">
        <v>546</v>
      </c>
      <c r="S347" s="1118" t="s">
        <v>45</v>
      </c>
    </row>
    <row r="348" spans="1:20" ht="15.75" x14ac:dyDescent="0.25">
      <c r="A348" s="858"/>
      <c r="B348" s="895"/>
      <c r="C348" s="896"/>
      <c r="D348" s="781"/>
      <c r="E348" s="845"/>
      <c r="F348" s="856">
        <v>21</v>
      </c>
      <c r="G348" s="1119">
        <v>1114020047</v>
      </c>
      <c r="H348" s="891" t="s">
        <v>472</v>
      </c>
      <c r="I348" s="781" t="s">
        <v>44</v>
      </c>
      <c r="J348" s="845"/>
      <c r="K348" s="857">
        <v>21</v>
      </c>
      <c r="L348" s="860">
        <v>3114120026</v>
      </c>
      <c r="M348" s="1121" t="s">
        <v>545</v>
      </c>
      <c r="N348" s="781" t="s">
        <v>45</v>
      </c>
      <c r="O348" s="845"/>
      <c r="P348" s="856">
        <v>21</v>
      </c>
      <c r="Q348" s="860">
        <v>3114120027</v>
      </c>
      <c r="R348" s="1117" t="s">
        <v>550</v>
      </c>
      <c r="S348" s="1118" t="s">
        <v>45</v>
      </c>
    </row>
    <row r="349" spans="1:20" ht="15.75" x14ac:dyDescent="0.25">
      <c r="A349" s="858"/>
      <c r="B349" s="895"/>
      <c r="C349" s="896"/>
      <c r="D349" s="781"/>
      <c r="E349" s="845"/>
      <c r="F349" s="856"/>
      <c r="G349" s="1122"/>
      <c r="H349" s="1126"/>
      <c r="I349" s="781"/>
      <c r="J349" s="845"/>
      <c r="K349" s="858">
        <v>22</v>
      </c>
      <c r="L349" s="877">
        <v>3114120046</v>
      </c>
      <c r="M349" s="878" t="s">
        <v>549</v>
      </c>
      <c r="N349" s="781" t="s">
        <v>45</v>
      </c>
      <c r="O349" s="845"/>
      <c r="P349" s="856">
        <v>22</v>
      </c>
      <c r="Q349" s="860">
        <v>3114120047</v>
      </c>
      <c r="R349" s="1117" t="s">
        <v>553</v>
      </c>
      <c r="S349" s="1118" t="s">
        <v>45</v>
      </c>
    </row>
    <row r="350" spans="1:20" ht="15.75" x14ac:dyDescent="0.25">
      <c r="A350" s="858"/>
      <c r="B350" s="1127"/>
      <c r="C350" s="1127"/>
      <c r="D350" s="1128"/>
      <c r="E350" s="845"/>
      <c r="F350" s="856"/>
      <c r="G350" s="929"/>
      <c r="H350" s="887"/>
      <c r="I350" s="781"/>
      <c r="J350" s="845"/>
      <c r="K350" s="858"/>
      <c r="L350" s="877"/>
      <c r="M350" s="878"/>
      <c r="N350" s="781"/>
      <c r="O350" s="845"/>
      <c r="P350" s="856"/>
      <c r="Q350" s="860"/>
      <c r="R350" s="1117"/>
      <c r="S350" s="1118"/>
    </row>
    <row r="351" spans="1:20" ht="15.75" x14ac:dyDescent="0.25">
      <c r="A351" s="858"/>
      <c r="B351" s="934"/>
      <c r="C351" s="935"/>
      <c r="D351" s="933"/>
      <c r="E351" s="845"/>
      <c r="F351" s="856"/>
      <c r="G351" s="929"/>
      <c r="H351" s="887"/>
      <c r="I351" s="781"/>
      <c r="J351" s="845"/>
      <c r="K351" s="858"/>
      <c r="L351" s="876"/>
      <c r="M351" s="931"/>
      <c r="N351" s="781"/>
      <c r="O351" s="845"/>
      <c r="P351" s="856"/>
      <c r="Q351" s="860"/>
      <c r="R351" s="930"/>
      <c r="S351" s="781"/>
    </row>
    <row r="352" spans="1:20" ht="15.75" thickBot="1" x14ac:dyDescent="0.25">
      <c r="A352" s="863"/>
      <c r="B352" s="864"/>
      <c r="C352" s="865"/>
      <c r="D352" s="866"/>
      <c r="E352" s="845"/>
      <c r="F352" s="936"/>
      <c r="G352" s="937"/>
      <c r="H352" s="938"/>
      <c r="I352" s="939"/>
      <c r="J352" s="845"/>
      <c r="K352" s="863"/>
      <c r="L352" s="861"/>
      <c r="M352" s="940"/>
      <c r="N352" s="862"/>
      <c r="O352" s="845"/>
      <c r="P352" s="941"/>
      <c r="Q352" s="861"/>
      <c r="R352" s="940"/>
      <c r="S352" s="862"/>
    </row>
    <row r="353" spans="1:19" x14ac:dyDescent="0.2">
      <c r="A353" s="867"/>
      <c r="B353" s="867"/>
      <c r="C353" s="845"/>
      <c r="D353" s="845"/>
      <c r="E353" s="845"/>
      <c r="F353" s="845"/>
      <c r="G353" s="845"/>
      <c r="H353" s="845"/>
      <c r="I353" s="845"/>
      <c r="J353" s="845"/>
      <c r="K353" s="868"/>
      <c r="L353" s="942"/>
      <c r="M353" s="943"/>
      <c r="N353" s="917"/>
      <c r="O353" s="846"/>
      <c r="P353" s="872"/>
      <c r="Q353" s="942"/>
      <c r="R353" s="943"/>
      <c r="S353" s="917"/>
    </row>
    <row r="354" spans="1:19" x14ac:dyDescent="0.2">
      <c r="A354" s="867"/>
      <c r="B354" s="867"/>
      <c r="C354" s="919" t="s">
        <v>115</v>
      </c>
      <c r="D354" s="867">
        <f>COUNTIF(D328:D351,"L")</f>
        <v>12</v>
      </c>
      <c r="E354" s="845"/>
      <c r="F354" s="867"/>
      <c r="G354" s="867"/>
      <c r="H354" s="920" t="s">
        <v>115</v>
      </c>
      <c r="I354" s="867">
        <f>COUNTIF(I328:I351,"L")</f>
        <v>12</v>
      </c>
      <c r="J354" s="845"/>
      <c r="K354" s="868"/>
      <c r="L354" s="868"/>
      <c r="M354" s="920" t="s">
        <v>115</v>
      </c>
      <c r="N354" s="867">
        <f>COUNTIF(N328:N351,"L")</f>
        <v>12</v>
      </c>
      <c r="O354" s="846"/>
      <c r="P354" s="872"/>
      <c r="Q354" s="868"/>
      <c r="R354" s="920" t="s">
        <v>115</v>
      </c>
      <c r="S354" s="867">
        <f>COUNTIF(S328:S352,"L")</f>
        <v>11</v>
      </c>
    </row>
    <row r="355" spans="1:19" ht="15.75" thickBot="1" x14ac:dyDescent="0.25">
      <c r="A355" s="845"/>
      <c r="B355" s="845"/>
      <c r="C355" s="919" t="s">
        <v>264</v>
      </c>
      <c r="D355" s="867">
        <f>COUNTIF(D328:D351,"P")</f>
        <v>7</v>
      </c>
      <c r="E355" s="845"/>
      <c r="F355" s="867"/>
      <c r="G355" s="867"/>
      <c r="H355" s="920" t="s">
        <v>264</v>
      </c>
      <c r="I355" s="867">
        <f>COUNTIF(I328:I351,"P")</f>
        <v>9</v>
      </c>
      <c r="J355" s="845"/>
      <c r="K355" s="868"/>
      <c r="L355" s="868"/>
      <c r="M355" s="920" t="s">
        <v>264</v>
      </c>
      <c r="N355" s="867">
        <f>COUNTIF(N328:N351,"P")</f>
        <v>10</v>
      </c>
      <c r="O355" s="846"/>
      <c r="P355" s="868"/>
      <c r="Q355" s="868"/>
      <c r="R355" s="920" t="s">
        <v>264</v>
      </c>
      <c r="S355" s="867">
        <f>COUNTIF(S328:S352,"P")</f>
        <v>11</v>
      </c>
    </row>
    <row r="356" spans="1:19" x14ac:dyDescent="0.2">
      <c r="A356" s="845"/>
      <c r="B356" s="867"/>
      <c r="C356" s="871"/>
      <c r="D356" s="874">
        <f>SUM(D354:D355)</f>
        <v>19</v>
      </c>
      <c r="E356" s="845"/>
      <c r="F356" s="845"/>
      <c r="G356" s="845"/>
      <c r="H356" s="870"/>
      <c r="I356" s="874">
        <f>SUM(I354:I355)</f>
        <v>21</v>
      </c>
      <c r="J356" s="846"/>
      <c r="K356" s="867"/>
      <c r="L356" s="867"/>
      <c r="M356" s="870"/>
      <c r="N356" s="874">
        <f>SUM(N354:N355)</f>
        <v>22</v>
      </c>
      <c r="O356" s="846"/>
      <c r="P356" s="867"/>
      <c r="Q356" s="867"/>
      <c r="R356" s="870"/>
      <c r="S356" s="874">
        <f>SUM(S354:S355)</f>
        <v>22</v>
      </c>
    </row>
    <row r="357" spans="1:19" x14ac:dyDescent="0.2">
      <c r="A357" s="845" t="s">
        <v>265</v>
      </c>
      <c r="B357" s="845"/>
      <c r="C357" s="846"/>
      <c r="D357" s="845"/>
      <c r="E357" s="845"/>
      <c r="F357" s="845" t="s">
        <v>265</v>
      </c>
      <c r="G357" s="845"/>
      <c r="H357" s="845"/>
      <c r="I357" s="845"/>
      <c r="J357" s="846"/>
      <c r="K357" s="845" t="s">
        <v>265</v>
      </c>
      <c r="L357" s="845"/>
      <c r="M357" s="870"/>
      <c r="N357" s="845"/>
      <c r="O357" s="846"/>
      <c r="P357" s="845" t="s">
        <v>265</v>
      </c>
      <c r="Q357" s="845"/>
      <c r="R357" s="920"/>
      <c r="S357" s="867"/>
    </row>
    <row r="358" spans="1:19" x14ac:dyDescent="0.2">
      <c r="A358" s="845"/>
      <c r="B358" s="845"/>
      <c r="C358" s="846"/>
      <c r="D358" s="845"/>
      <c r="E358" s="845"/>
      <c r="F358" s="845"/>
      <c r="G358" s="845"/>
      <c r="H358" s="845"/>
      <c r="I358" s="845"/>
      <c r="J358" s="845"/>
      <c r="K358" s="845"/>
      <c r="L358" s="867"/>
      <c r="M358" s="867"/>
      <c r="N358" s="867"/>
      <c r="O358" s="845"/>
      <c r="P358" s="845"/>
      <c r="Q358" s="867"/>
      <c r="R358" s="867"/>
      <c r="S358" s="867"/>
    </row>
    <row r="359" spans="1:19" x14ac:dyDescent="0.2">
      <c r="A359" s="845"/>
      <c r="B359" s="845"/>
      <c r="C359" s="846"/>
      <c r="D359" s="845"/>
      <c r="E359" s="845"/>
      <c r="F359" s="845"/>
      <c r="G359" s="845"/>
      <c r="H359" s="845"/>
      <c r="I359" s="845"/>
      <c r="J359" s="845"/>
      <c r="K359" s="845"/>
      <c r="L359" s="845"/>
      <c r="M359" s="845"/>
      <c r="N359" s="845"/>
      <c r="O359" s="845"/>
      <c r="P359" s="845"/>
      <c r="Q359" s="845"/>
      <c r="R359" s="845"/>
      <c r="S359" s="845"/>
    </row>
    <row r="360" spans="1:19" ht="20.25" x14ac:dyDescent="0.3">
      <c r="A360" s="685" t="s">
        <v>893</v>
      </c>
      <c r="B360" s="686"/>
      <c r="C360" s="720"/>
      <c r="D360" s="686"/>
      <c r="E360" s="686"/>
      <c r="F360" s="686"/>
      <c r="G360" s="686"/>
      <c r="H360" s="686"/>
      <c r="I360" s="673"/>
      <c r="J360" s="673"/>
      <c r="K360" s="673"/>
    </row>
    <row r="361" spans="1:19" ht="15.75" x14ac:dyDescent="0.25">
      <c r="A361" s="687" t="s">
        <v>931</v>
      </c>
      <c r="B361" s="673"/>
      <c r="C361" s="719"/>
      <c r="D361" s="673"/>
      <c r="E361" s="673"/>
      <c r="F361" s="673"/>
      <c r="G361" s="673"/>
      <c r="H361" s="673"/>
      <c r="I361" s="673"/>
      <c r="J361" s="673"/>
      <c r="K361" s="673"/>
    </row>
    <row r="362" spans="1:19" ht="15.75" x14ac:dyDescent="0.25">
      <c r="A362" s="687" t="s">
        <v>142</v>
      </c>
      <c r="B362" s="673"/>
      <c r="C362" s="719"/>
      <c r="D362" s="673"/>
      <c r="E362" s="673"/>
      <c r="F362" s="673"/>
      <c r="G362" s="673"/>
      <c r="H362" s="673"/>
      <c r="I362" s="673"/>
      <c r="J362" s="673"/>
      <c r="K362" s="673"/>
    </row>
    <row r="363" spans="1:19" ht="15.75" thickBot="1" x14ac:dyDescent="0.25"/>
    <row r="364" spans="1:19" ht="16.5" thickBot="1" x14ac:dyDescent="0.3">
      <c r="A364" s="197" t="s">
        <v>40</v>
      </c>
      <c r="B364" s="188" t="s">
        <v>41</v>
      </c>
      <c r="C364" s="198" t="s">
        <v>42</v>
      </c>
      <c r="D364" s="1511" t="s">
        <v>65</v>
      </c>
      <c r="E364" s="1512"/>
      <c r="F364" s="1512"/>
      <c r="G364" s="1512"/>
      <c r="H364" s="1513"/>
    </row>
    <row r="365" spans="1:19" ht="15.75" x14ac:dyDescent="0.25">
      <c r="A365" s="774">
        <v>1</v>
      </c>
      <c r="B365" s="724"/>
      <c r="C365" s="725"/>
      <c r="D365" s="1523"/>
      <c r="E365" s="1509"/>
      <c r="F365" s="1509"/>
      <c r="G365" s="1509"/>
      <c r="H365" s="1510"/>
    </row>
    <row r="366" spans="1:19" x14ac:dyDescent="0.2">
      <c r="A366" s="500">
        <v>2</v>
      </c>
      <c r="B366" s="572"/>
      <c r="C366" s="604"/>
      <c r="D366" s="1508"/>
      <c r="E366" s="1509"/>
      <c r="F366" s="1509"/>
      <c r="G366" s="1509"/>
      <c r="H366" s="1510"/>
    </row>
    <row r="367" spans="1:19" ht="15.75" x14ac:dyDescent="0.25">
      <c r="A367" s="500">
        <v>3</v>
      </c>
      <c r="B367" s="497"/>
      <c r="C367" s="461"/>
      <c r="D367" s="1508"/>
      <c r="E367" s="1509"/>
      <c r="F367" s="1509"/>
      <c r="G367" s="1509"/>
      <c r="H367" s="1510"/>
    </row>
    <row r="368" spans="1:19" ht="15.75" x14ac:dyDescent="0.25">
      <c r="A368" s="504">
        <v>4</v>
      </c>
      <c r="B368" s="617"/>
      <c r="C368" s="616"/>
      <c r="D368" s="1524"/>
      <c r="E368" s="1525"/>
      <c r="F368" s="1525"/>
      <c r="G368" s="1525"/>
      <c r="H368" s="1526"/>
    </row>
    <row r="369" spans="1:8" ht="15.75" x14ac:dyDescent="0.25">
      <c r="A369" s="504">
        <v>5</v>
      </c>
      <c r="B369" s="454"/>
      <c r="C369" s="614"/>
      <c r="D369" s="1524"/>
      <c r="E369" s="1525"/>
      <c r="F369" s="1525"/>
      <c r="G369" s="1525"/>
      <c r="H369" s="1526"/>
    </row>
    <row r="370" spans="1:8" x14ac:dyDescent="0.2">
      <c r="A370" s="500">
        <v>6</v>
      </c>
      <c r="B370" s="459"/>
      <c r="C370" s="458"/>
      <c r="D370" s="1524"/>
      <c r="E370" s="1525"/>
      <c r="F370" s="1525"/>
      <c r="G370" s="1525"/>
      <c r="H370" s="1526"/>
    </row>
    <row r="371" spans="1:8" x14ac:dyDescent="0.2">
      <c r="A371" s="504">
        <v>7</v>
      </c>
      <c r="B371" s="502"/>
      <c r="C371" s="508"/>
      <c r="D371" s="1524"/>
      <c r="E371" s="1525"/>
      <c r="F371" s="1525"/>
      <c r="G371" s="1525"/>
      <c r="H371" s="1526"/>
    </row>
    <row r="372" spans="1:8" x14ac:dyDescent="0.2">
      <c r="A372" s="500">
        <v>8</v>
      </c>
      <c r="B372" s="502"/>
      <c r="C372" s="507"/>
      <c r="D372" s="1524"/>
      <c r="E372" s="1525"/>
      <c r="F372" s="1525"/>
      <c r="G372" s="1525"/>
      <c r="H372" s="1526"/>
    </row>
    <row r="373" spans="1:8" x14ac:dyDescent="0.2">
      <c r="A373" s="504">
        <v>9</v>
      </c>
      <c r="B373" s="502"/>
      <c r="C373" s="507"/>
      <c r="D373" s="1524"/>
      <c r="E373" s="1525"/>
      <c r="F373" s="1525"/>
      <c r="G373" s="1525"/>
      <c r="H373" s="1526"/>
    </row>
    <row r="374" spans="1:8" x14ac:dyDescent="0.2">
      <c r="A374" s="504">
        <v>10</v>
      </c>
      <c r="B374" s="535"/>
      <c r="C374" s="536"/>
      <c r="D374" s="1527"/>
      <c r="E374" s="1528"/>
      <c r="F374" s="1528"/>
      <c r="G374" s="1528"/>
      <c r="H374" s="1529"/>
    </row>
    <row r="375" spans="1:8" x14ac:dyDescent="0.2">
      <c r="A375" s="504">
        <v>11</v>
      </c>
      <c r="B375" s="222"/>
      <c r="C375" s="222"/>
      <c r="D375" s="1520"/>
      <c r="E375" s="1521"/>
      <c r="F375" s="1521"/>
      <c r="G375" s="1521"/>
      <c r="H375" s="1522"/>
    </row>
    <row r="376" spans="1:8" x14ac:dyDescent="0.2">
      <c r="A376" s="504">
        <v>12</v>
      </c>
      <c r="B376" s="491"/>
      <c r="C376" s="282"/>
      <c r="D376" s="1520"/>
      <c r="E376" s="1521"/>
      <c r="F376" s="1521"/>
      <c r="G376" s="1521"/>
      <c r="H376" s="1522"/>
    </row>
    <row r="377" spans="1:8" x14ac:dyDescent="0.2">
      <c r="A377" s="500">
        <v>13</v>
      </c>
      <c r="B377" s="281"/>
      <c r="C377" s="282"/>
      <c r="D377" s="1520"/>
      <c r="E377" s="1521"/>
      <c r="F377" s="1521"/>
      <c r="G377" s="1521"/>
      <c r="H377" s="1522"/>
    </row>
    <row r="378" spans="1:8" x14ac:dyDescent="0.2">
      <c r="A378" s="500">
        <v>13</v>
      </c>
      <c r="B378" s="222"/>
      <c r="C378" s="521"/>
      <c r="D378" s="1520"/>
      <c r="E378" s="1521"/>
      <c r="F378" s="1521"/>
      <c r="G378" s="1521"/>
      <c r="H378" s="1522"/>
    </row>
    <row r="379" spans="1:8" x14ac:dyDescent="0.2">
      <c r="A379" s="500">
        <v>14</v>
      </c>
      <c r="B379" s="497"/>
      <c r="C379" s="522"/>
      <c r="D379" s="1520"/>
      <c r="E379" s="1521"/>
      <c r="F379" s="1521"/>
      <c r="G379" s="1521"/>
      <c r="H379" s="1522"/>
    </row>
    <row r="380" spans="1:8" x14ac:dyDescent="0.2">
      <c r="A380" s="500">
        <v>15</v>
      </c>
      <c r="B380" s="222"/>
      <c r="C380" s="522"/>
      <c r="D380" s="1520"/>
      <c r="E380" s="1521"/>
      <c r="F380" s="1521"/>
      <c r="G380" s="1521"/>
      <c r="H380" s="1522"/>
    </row>
    <row r="381" spans="1:8" x14ac:dyDescent="0.2">
      <c r="A381" s="500">
        <v>16</v>
      </c>
      <c r="B381" s="222"/>
      <c r="C381" s="522"/>
      <c r="D381" s="1520"/>
      <c r="E381" s="1521"/>
      <c r="F381" s="1521"/>
      <c r="G381" s="1521"/>
      <c r="H381" s="1522"/>
    </row>
    <row r="382" spans="1:8" x14ac:dyDescent="0.2">
      <c r="A382" s="504">
        <v>17</v>
      </c>
      <c r="B382" s="523"/>
      <c r="C382" s="282"/>
      <c r="D382" s="1520"/>
      <c r="E382" s="1521"/>
      <c r="F382" s="1521"/>
      <c r="G382" s="1521"/>
      <c r="H382" s="1522"/>
    </row>
    <row r="383" spans="1:8" ht="15.75" thickBot="1" x14ac:dyDescent="0.25">
      <c r="A383" s="766">
        <v>18</v>
      </c>
      <c r="B383" s="760"/>
      <c r="C383" s="817"/>
      <c r="D383" s="1530"/>
      <c r="E383" s="1531"/>
      <c r="F383" s="1531"/>
      <c r="G383" s="1531"/>
      <c r="H383" s="1532"/>
    </row>
    <row r="384" spans="1:8" ht="15.75" customHeight="1" x14ac:dyDescent="0.2">
      <c r="A384" s="462"/>
      <c r="B384" s="479"/>
      <c r="C384" s="495"/>
      <c r="D384" s="462"/>
      <c r="E384" s="462"/>
      <c r="F384" s="462"/>
      <c r="G384" s="462"/>
      <c r="H384" s="462"/>
    </row>
    <row r="385" spans="1:20" x14ac:dyDescent="0.2">
      <c r="B385" s="125" t="s">
        <v>0</v>
      </c>
      <c r="C385" s="717">
        <f>COUNTA(C365:C383)</f>
        <v>0</v>
      </c>
      <c r="D385" s="486"/>
      <c r="E385" s="486"/>
      <c r="F385" s="486"/>
      <c r="G385" s="486"/>
      <c r="H385" s="486"/>
    </row>
    <row r="386" spans="1:20" x14ac:dyDescent="0.2">
      <c r="C386" s="717"/>
      <c r="D386" s="486"/>
      <c r="E386" s="486"/>
      <c r="F386" s="486"/>
      <c r="G386" s="486"/>
      <c r="H386" s="486"/>
    </row>
    <row r="387" spans="1:20" x14ac:dyDescent="0.2">
      <c r="C387" s="717"/>
      <c r="D387" s="486"/>
      <c r="E387" s="486"/>
      <c r="F387" s="486"/>
      <c r="G387" s="486"/>
      <c r="H387" s="486"/>
    </row>
    <row r="388" spans="1:20" ht="18" x14ac:dyDescent="0.25">
      <c r="A388" s="681" t="s">
        <v>810</v>
      </c>
      <c r="B388" s="682"/>
      <c r="C388" s="721"/>
      <c r="D388" s="682"/>
      <c r="E388" s="682"/>
      <c r="F388" s="682"/>
      <c r="G388" s="682"/>
      <c r="H388" s="682"/>
      <c r="K388" s="713"/>
      <c r="L388" s="713"/>
      <c r="M388" s="713"/>
      <c r="N388" s="713"/>
      <c r="O388" s="713"/>
      <c r="P388" s="782"/>
      <c r="Q388" s="713"/>
      <c r="R388" s="713"/>
      <c r="S388" s="516"/>
      <c r="T388" s="487"/>
    </row>
    <row r="389" spans="1:20" ht="18.75" x14ac:dyDescent="0.25">
      <c r="A389" s="681" t="s">
        <v>1253</v>
      </c>
      <c r="B389" s="682"/>
      <c r="C389" s="721"/>
      <c r="D389" s="682"/>
      <c r="E389" s="682"/>
      <c r="F389" s="682"/>
      <c r="G389" s="682"/>
      <c r="H389" s="682"/>
      <c r="K389" s="713"/>
      <c r="L389" s="713"/>
      <c r="M389" s="713"/>
      <c r="N389" s="713"/>
      <c r="O389" s="713"/>
      <c r="P389" s="782"/>
      <c r="Q389" s="783"/>
      <c r="R389" s="784"/>
      <c r="S389" s="785"/>
      <c r="T389" s="487"/>
    </row>
    <row r="390" spans="1:20" ht="18" x14ac:dyDescent="0.25">
      <c r="A390" s="681" t="s">
        <v>142</v>
      </c>
      <c r="B390" s="682"/>
      <c r="C390" s="721"/>
      <c r="D390" s="682"/>
      <c r="E390" s="682"/>
      <c r="F390" s="682"/>
      <c r="G390" s="682"/>
      <c r="H390" s="682"/>
      <c r="K390" s="713"/>
      <c r="L390" s="713"/>
      <c r="M390" s="713"/>
      <c r="N390" s="713"/>
      <c r="O390" s="713"/>
      <c r="P390" s="782"/>
      <c r="Q390" s="713"/>
      <c r="R390" s="713"/>
      <c r="S390" s="516"/>
      <c r="T390" s="487"/>
    </row>
    <row r="391" spans="1:20" x14ac:dyDescent="0.2">
      <c r="K391" s="607"/>
      <c r="L391" s="607"/>
      <c r="M391" s="607"/>
      <c r="N391" s="607"/>
      <c r="O391" s="607"/>
      <c r="P391" s="516"/>
      <c r="Q391" s="607"/>
      <c r="R391" s="607"/>
      <c r="S391" s="516"/>
      <c r="T391" s="487"/>
    </row>
    <row r="392" spans="1:20" ht="16.5" thickBot="1" x14ac:dyDescent="0.3">
      <c r="A392" s="186" t="s">
        <v>1288</v>
      </c>
      <c r="B392" s="186"/>
      <c r="C392" s="517"/>
      <c r="D392" s="186"/>
      <c r="E392" s="186"/>
      <c r="F392" s="186" t="s">
        <v>1289</v>
      </c>
      <c r="G392" s="186"/>
      <c r="H392" s="186"/>
      <c r="I392" s="186"/>
      <c r="J392" s="186"/>
      <c r="K392" s="722"/>
      <c r="L392" s="722"/>
      <c r="M392" s="722"/>
      <c r="N392" s="722"/>
      <c r="O392" s="607"/>
      <c r="P392" s="722"/>
      <c r="Q392" s="722"/>
      <c r="R392" s="722"/>
      <c r="S392" s="722"/>
      <c r="T392" s="487"/>
    </row>
    <row r="393" spans="1:20" ht="16.5" thickBot="1" x14ac:dyDescent="0.3">
      <c r="A393" s="660" t="s">
        <v>152</v>
      </c>
      <c r="B393" s="661" t="s">
        <v>41</v>
      </c>
      <c r="C393" s="661" t="s">
        <v>42</v>
      </c>
      <c r="D393" s="662" t="s">
        <v>153</v>
      </c>
      <c r="E393" s="186"/>
      <c r="F393" s="660" t="s">
        <v>152</v>
      </c>
      <c r="G393" s="661" t="s">
        <v>41</v>
      </c>
      <c r="H393" s="661" t="s">
        <v>42</v>
      </c>
      <c r="I393" s="662" t="s">
        <v>153</v>
      </c>
      <c r="J393" s="186"/>
      <c r="K393" s="351"/>
      <c r="L393" s="351"/>
      <c r="M393" s="351"/>
      <c r="N393" s="351"/>
      <c r="O393" s="607"/>
      <c r="P393" s="351"/>
      <c r="Q393" s="786"/>
      <c r="R393" s="786"/>
      <c r="S393" s="786"/>
      <c r="T393" s="487"/>
    </row>
    <row r="394" spans="1:20" ht="15.75" x14ac:dyDescent="0.25">
      <c r="A394" s="190"/>
      <c r="B394" s="191"/>
      <c r="C394" s="191"/>
      <c r="D394" s="192"/>
      <c r="E394" s="186"/>
      <c r="F394" s="190"/>
      <c r="G394" s="191"/>
      <c r="H394" s="191"/>
      <c r="I394" s="192"/>
      <c r="J394" s="186"/>
      <c r="K394" s="351"/>
      <c r="L394" s="351"/>
      <c r="M394" s="351"/>
      <c r="N394" s="351"/>
      <c r="O394" s="607"/>
      <c r="P394" s="516"/>
      <c r="Q394" s="785"/>
      <c r="R394" s="787"/>
      <c r="S394" s="785"/>
      <c r="T394" s="487"/>
    </row>
    <row r="395" spans="1:20" ht="18.75" x14ac:dyDescent="0.3">
      <c r="A395" s="664">
        <v>1</v>
      </c>
      <c r="B395" s="1176" t="s">
        <v>1450</v>
      </c>
      <c r="C395" s="1177" t="s">
        <v>1463</v>
      </c>
      <c r="D395" s="1178" t="s">
        <v>45</v>
      </c>
      <c r="F395" s="664">
        <v>1</v>
      </c>
      <c r="G395" s="1179" t="s">
        <v>1429</v>
      </c>
      <c r="H395" s="1180" t="s">
        <v>1486</v>
      </c>
      <c r="I395" s="1178" t="s">
        <v>45</v>
      </c>
      <c r="K395" s="480"/>
      <c r="L395" s="1237"/>
      <c r="M395" s="1159"/>
      <c r="N395" s="1159"/>
      <c r="O395" s="607"/>
      <c r="P395" s="516"/>
      <c r="Q395" s="783"/>
      <c r="R395" s="790"/>
      <c r="S395" s="785"/>
      <c r="T395" s="487"/>
    </row>
    <row r="396" spans="1:20" ht="18.75" x14ac:dyDescent="0.3">
      <c r="A396" s="664">
        <v>2</v>
      </c>
      <c r="B396" s="1179" t="s">
        <v>1430</v>
      </c>
      <c r="C396" s="1180" t="s">
        <v>1464</v>
      </c>
      <c r="D396" s="1178" t="s">
        <v>45</v>
      </c>
      <c r="F396" s="664">
        <v>2</v>
      </c>
      <c r="G396" s="1181" t="s">
        <v>1415</v>
      </c>
      <c r="H396" s="1182" t="s">
        <v>1487</v>
      </c>
      <c r="I396" s="1178" t="s">
        <v>45</v>
      </c>
      <c r="K396" s="480"/>
      <c r="L396" s="1166"/>
      <c r="M396" s="1167"/>
      <c r="N396" s="1159"/>
      <c r="O396" s="607"/>
      <c r="P396" s="516"/>
      <c r="Q396" s="516"/>
      <c r="R396" s="790"/>
      <c r="S396" s="785"/>
      <c r="T396" s="487"/>
    </row>
    <row r="397" spans="1:20" ht="18.75" x14ac:dyDescent="0.3">
      <c r="A397" s="664">
        <v>3</v>
      </c>
      <c r="B397" s="1176" t="s">
        <v>1451</v>
      </c>
      <c r="C397" s="1177" t="s">
        <v>1465</v>
      </c>
      <c r="D397" s="1178" t="s">
        <v>45</v>
      </c>
      <c r="F397" s="664">
        <v>3</v>
      </c>
      <c r="G397" s="1176" t="s">
        <v>1449</v>
      </c>
      <c r="H397" s="1177" t="s">
        <v>1488</v>
      </c>
      <c r="I397" s="1178" t="s">
        <v>45</v>
      </c>
      <c r="K397" s="480"/>
      <c r="L397" s="1163"/>
      <c r="M397" s="1159"/>
      <c r="N397" s="1159"/>
      <c r="O397" s="607"/>
      <c r="P397" s="722"/>
      <c r="Q397" s="516"/>
      <c r="R397" s="790"/>
      <c r="S397" s="785"/>
      <c r="T397" s="487"/>
    </row>
    <row r="398" spans="1:20" ht="18.75" x14ac:dyDescent="0.3">
      <c r="A398" s="664">
        <v>4</v>
      </c>
      <c r="B398" s="1176" t="s">
        <v>1434</v>
      </c>
      <c r="C398" s="1177" t="s">
        <v>1466</v>
      </c>
      <c r="D398" s="1178" t="s">
        <v>45</v>
      </c>
      <c r="F398" s="664">
        <v>4</v>
      </c>
      <c r="G398" s="1181" t="s">
        <v>1416</v>
      </c>
      <c r="H398" s="1182" t="s">
        <v>1489</v>
      </c>
      <c r="I398" s="1178" t="s">
        <v>45</v>
      </c>
      <c r="K398" s="480"/>
      <c r="L398" s="1163"/>
      <c r="M398" s="1159"/>
      <c r="N398" s="1159"/>
      <c r="O398" s="607"/>
      <c r="P398" s="516"/>
      <c r="Q398" s="480"/>
      <c r="R398" s="790"/>
      <c r="S398" s="785"/>
      <c r="T398" s="487"/>
    </row>
    <row r="399" spans="1:20" ht="18.75" x14ac:dyDescent="0.3">
      <c r="A399" s="664">
        <v>5</v>
      </c>
      <c r="B399" s="1181" t="s">
        <v>1418</v>
      </c>
      <c r="C399" s="1182" t="s">
        <v>1467</v>
      </c>
      <c r="D399" s="1178" t="s">
        <v>44</v>
      </c>
      <c r="F399" s="664">
        <v>5</v>
      </c>
      <c r="G399" s="1179" t="s">
        <v>1431</v>
      </c>
      <c r="H399" s="1180" t="s">
        <v>1490</v>
      </c>
      <c r="I399" s="1178" t="s">
        <v>45</v>
      </c>
      <c r="K399" s="480"/>
      <c r="L399" s="1164"/>
      <c r="M399" s="1165"/>
      <c r="N399" s="1159"/>
      <c r="O399" s="607"/>
      <c r="P399" s="516"/>
      <c r="Q399" s="480"/>
      <c r="R399" s="790"/>
      <c r="S399" s="785"/>
      <c r="T399" s="487"/>
    </row>
    <row r="400" spans="1:20" ht="18.75" x14ac:dyDescent="0.3">
      <c r="A400" s="664">
        <v>6</v>
      </c>
      <c r="B400" s="1176" t="s">
        <v>1435</v>
      </c>
      <c r="C400" s="1177" t="s">
        <v>1468</v>
      </c>
      <c r="D400" s="1178" t="s">
        <v>44</v>
      </c>
      <c r="F400" s="664">
        <v>6</v>
      </c>
      <c r="G400" s="1181" t="s">
        <v>1417</v>
      </c>
      <c r="H400" s="1182" t="s">
        <v>1491</v>
      </c>
      <c r="I400" s="1178" t="s">
        <v>45</v>
      </c>
      <c r="K400" s="480"/>
      <c r="L400" s="1163"/>
      <c r="M400" s="1159"/>
      <c r="N400" s="1159"/>
      <c r="O400" s="607"/>
      <c r="P400" s="516"/>
      <c r="Q400" s="516"/>
      <c r="R400" s="793"/>
      <c r="S400" s="794"/>
      <c r="T400" s="487"/>
    </row>
    <row r="401" spans="1:20" ht="18.75" x14ac:dyDescent="0.3">
      <c r="A401" s="664">
        <v>7</v>
      </c>
      <c r="B401" s="1181" t="s">
        <v>1419</v>
      </c>
      <c r="C401" s="1182" t="s">
        <v>1469</v>
      </c>
      <c r="D401" s="1178" t="s">
        <v>45</v>
      </c>
      <c r="F401" s="664">
        <v>7</v>
      </c>
      <c r="G401" s="1176" t="s">
        <v>1452</v>
      </c>
      <c r="H401" s="1177" t="s">
        <v>1492</v>
      </c>
      <c r="I401" s="1178" t="s">
        <v>45</v>
      </c>
      <c r="K401" s="480"/>
      <c r="L401" s="1164"/>
      <c r="M401" s="1165"/>
      <c r="N401" s="1159"/>
      <c r="O401" s="607"/>
      <c r="P401" s="516"/>
      <c r="Q401" s="480"/>
      <c r="R401" s="790"/>
      <c r="S401" s="785"/>
      <c r="T401" s="487"/>
    </row>
    <row r="402" spans="1:20" ht="18.75" x14ac:dyDescent="0.3">
      <c r="A402" s="664">
        <v>8</v>
      </c>
      <c r="B402" s="1176" t="s">
        <v>1454</v>
      </c>
      <c r="C402" s="1177" t="s">
        <v>1470</v>
      </c>
      <c r="D402" s="1178" t="s">
        <v>44</v>
      </c>
      <c r="F402" s="664">
        <v>8</v>
      </c>
      <c r="G402" s="1176" t="s">
        <v>1453</v>
      </c>
      <c r="H402" s="1177" t="s">
        <v>1493</v>
      </c>
      <c r="I402" s="1178" t="s">
        <v>44</v>
      </c>
      <c r="K402" s="480"/>
      <c r="L402" s="1163"/>
      <c r="M402" s="1159"/>
      <c r="N402" s="1159"/>
      <c r="O402" s="607"/>
      <c r="P402" s="516"/>
      <c r="Q402" s="794"/>
      <c r="R402" s="790"/>
      <c r="S402" s="785"/>
      <c r="T402" s="487"/>
    </row>
    <row r="403" spans="1:20" ht="18.75" x14ac:dyDescent="0.3">
      <c r="A403" s="664">
        <v>9</v>
      </c>
      <c r="B403" s="1179" t="s">
        <v>1432</v>
      </c>
      <c r="C403" s="1180" t="s">
        <v>1471</v>
      </c>
      <c r="D403" s="1178" t="s">
        <v>44</v>
      </c>
      <c r="F403" s="664">
        <v>9</v>
      </c>
      <c r="G403" s="1176" t="s">
        <v>1436</v>
      </c>
      <c r="H403" s="1177" t="s">
        <v>1494</v>
      </c>
      <c r="I403" s="1178" t="s">
        <v>45</v>
      </c>
      <c r="K403" s="480"/>
      <c r="L403" s="1166"/>
      <c r="M403" s="1167"/>
      <c r="N403" s="1159"/>
      <c r="O403" s="607"/>
      <c r="P403" s="516"/>
      <c r="Q403" s="480"/>
      <c r="R403" s="792"/>
      <c r="S403" s="516"/>
    </row>
    <row r="404" spans="1:20" ht="18.75" x14ac:dyDescent="0.3">
      <c r="A404" s="664">
        <v>10</v>
      </c>
      <c r="B404" s="1176" t="s">
        <v>1455</v>
      </c>
      <c r="C404" s="1177" t="s">
        <v>1472</v>
      </c>
      <c r="D404" s="1178" t="s">
        <v>44</v>
      </c>
      <c r="F404" s="664">
        <v>10</v>
      </c>
      <c r="G404" s="1181" t="s">
        <v>1420</v>
      </c>
      <c r="H404" s="1182" t="s">
        <v>1495</v>
      </c>
      <c r="I404" s="1178" t="s">
        <v>44</v>
      </c>
      <c r="K404" s="480"/>
      <c r="L404" s="1163"/>
      <c r="M404" s="1159"/>
      <c r="N404" s="1159"/>
      <c r="O404" s="607"/>
      <c r="P404" s="516"/>
      <c r="Q404" s="516"/>
      <c r="R404" s="790"/>
      <c r="S404" s="785"/>
      <c r="T404" s="487"/>
    </row>
    <row r="405" spans="1:20" ht="18.75" x14ac:dyDescent="0.3">
      <c r="A405" s="664">
        <v>11</v>
      </c>
      <c r="B405" s="1176" t="s">
        <v>1437</v>
      </c>
      <c r="C405" s="1177" t="s">
        <v>1473</v>
      </c>
      <c r="D405" s="1178" t="s">
        <v>44</v>
      </c>
      <c r="F405" s="664">
        <v>11</v>
      </c>
      <c r="G405" s="1181" t="s">
        <v>1421</v>
      </c>
      <c r="H405" s="1182" t="s">
        <v>1496</v>
      </c>
      <c r="I405" s="1178" t="s">
        <v>45</v>
      </c>
      <c r="K405" s="480"/>
      <c r="L405" s="1163"/>
      <c r="M405" s="1159"/>
      <c r="N405" s="1159"/>
      <c r="O405" s="607"/>
      <c r="P405" s="516"/>
      <c r="Q405" s="794"/>
      <c r="R405" s="793"/>
      <c r="S405" s="794"/>
      <c r="T405" s="487"/>
    </row>
    <row r="406" spans="1:20" ht="18.75" x14ac:dyDescent="0.3">
      <c r="A406" s="664">
        <v>12</v>
      </c>
      <c r="B406" s="1176" t="s">
        <v>1456</v>
      </c>
      <c r="C406" s="1177" t="s">
        <v>1474</v>
      </c>
      <c r="D406" s="1178" t="s">
        <v>44</v>
      </c>
      <c r="F406" s="664">
        <v>12</v>
      </c>
      <c r="G406" s="1176" t="s">
        <v>1460</v>
      </c>
      <c r="H406" s="1177" t="s">
        <v>1497</v>
      </c>
      <c r="I406" s="1178" t="s">
        <v>44</v>
      </c>
      <c r="K406" s="480"/>
      <c r="L406" s="1163"/>
      <c r="M406" s="1159"/>
      <c r="N406" s="1159"/>
      <c r="O406" s="607"/>
      <c r="P406" s="516"/>
      <c r="Q406" s="487"/>
      <c r="R406" s="790"/>
      <c r="S406" s="785"/>
      <c r="T406" s="487"/>
    </row>
    <row r="407" spans="1:20" ht="18.75" x14ac:dyDescent="0.3">
      <c r="A407" s="664">
        <v>13</v>
      </c>
      <c r="B407" s="1181" t="s">
        <v>1422</v>
      </c>
      <c r="C407" s="1182" t="s">
        <v>1475</v>
      </c>
      <c r="D407" s="1178" t="s">
        <v>45</v>
      </c>
      <c r="F407" s="664">
        <v>13</v>
      </c>
      <c r="G407" s="1176" t="s">
        <v>1438</v>
      </c>
      <c r="H407" s="1177" t="s">
        <v>1498</v>
      </c>
      <c r="I407" s="1178" t="s">
        <v>45</v>
      </c>
      <c r="K407" s="480"/>
      <c r="L407" s="1164"/>
      <c r="M407" s="1165"/>
      <c r="N407" s="1159"/>
      <c r="O407" s="607"/>
      <c r="P407" s="516"/>
      <c r="Q407" s="480"/>
      <c r="R407" s="790"/>
      <c r="S407" s="785"/>
      <c r="T407" s="487"/>
    </row>
    <row r="408" spans="1:20" ht="18.75" x14ac:dyDescent="0.3">
      <c r="A408" s="664">
        <v>14</v>
      </c>
      <c r="B408" s="1176" t="s">
        <v>1457</v>
      </c>
      <c r="C408" s="1177" t="s">
        <v>1476</v>
      </c>
      <c r="D408" s="1178" t="s">
        <v>44</v>
      </c>
      <c r="F408" s="664">
        <v>14</v>
      </c>
      <c r="G408" s="1176" t="s">
        <v>1439</v>
      </c>
      <c r="H408" s="1177" t="s">
        <v>1499</v>
      </c>
      <c r="I408" s="1178" t="s">
        <v>44</v>
      </c>
      <c r="K408" s="480"/>
      <c r="L408" s="1163"/>
      <c r="M408" s="1159"/>
      <c r="N408" s="1159"/>
      <c r="O408" s="607"/>
      <c r="P408" s="516"/>
      <c r="Q408" s="480"/>
      <c r="R408" s="793"/>
      <c r="S408" s="794"/>
      <c r="T408" s="487"/>
    </row>
    <row r="409" spans="1:20" ht="18.75" x14ac:dyDescent="0.3">
      <c r="A409" s="664">
        <v>15</v>
      </c>
      <c r="B409" s="1181" t="s">
        <v>1423</v>
      </c>
      <c r="C409" s="1182" t="s">
        <v>1477</v>
      </c>
      <c r="D409" s="1178" t="s">
        <v>44</v>
      </c>
      <c r="F409" s="664">
        <v>15</v>
      </c>
      <c r="G409" s="1176" t="s">
        <v>1458</v>
      </c>
      <c r="H409" s="1177" t="s">
        <v>1500</v>
      </c>
      <c r="I409" s="1178" t="s">
        <v>44</v>
      </c>
      <c r="K409" s="480"/>
      <c r="L409" s="1164"/>
      <c r="M409" s="1165"/>
      <c r="N409" s="1159"/>
      <c r="O409" s="607"/>
      <c r="P409" s="516"/>
      <c r="Q409" s="516"/>
      <c r="R409" s="790"/>
      <c r="S409" s="516"/>
      <c r="T409" s="487"/>
    </row>
    <row r="410" spans="1:20" ht="18.75" x14ac:dyDescent="0.3">
      <c r="A410" s="664">
        <v>16</v>
      </c>
      <c r="B410" s="1176" t="s">
        <v>1440</v>
      </c>
      <c r="C410" s="1177" t="s">
        <v>1478</v>
      </c>
      <c r="D410" s="1178" t="s">
        <v>45</v>
      </c>
      <c r="F410" s="664">
        <v>16</v>
      </c>
      <c r="G410" s="1181" t="s">
        <v>1424</v>
      </c>
      <c r="H410" s="1182" t="s">
        <v>1501</v>
      </c>
      <c r="I410" s="1178" t="s">
        <v>45</v>
      </c>
      <c r="K410" s="480"/>
      <c r="L410" s="1163"/>
      <c r="M410" s="1159"/>
      <c r="N410" s="1159"/>
      <c r="O410" s="607"/>
      <c r="P410" s="794"/>
      <c r="Q410" s="480"/>
      <c r="R410" s="793"/>
      <c r="S410" s="794"/>
      <c r="T410" s="487"/>
    </row>
    <row r="411" spans="1:20" ht="18.75" x14ac:dyDescent="0.3">
      <c r="A411" s="664">
        <v>17</v>
      </c>
      <c r="B411" s="1181" t="s">
        <v>1425</v>
      </c>
      <c r="C411" s="1182" t="s">
        <v>1479</v>
      </c>
      <c r="D411" s="1178" t="s">
        <v>45</v>
      </c>
      <c r="F411" s="664">
        <v>17</v>
      </c>
      <c r="G411" s="1176" t="s">
        <v>1441</v>
      </c>
      <c r="H411" s="1177" t="s">
        <v>1502</v>
      </c>
      <c r="I411" s="1178" t="s">
        <v>45</v>
      </c>
      <c r="K411" s="480"/>
      <c r="L411" s="1164"/>
      <c r="M411" s="1165"/>
      <c r="N411" s="1159"/>
      <c r="O411" s="607"/>
      <c r="P411" s="516"/>
      <c r="Q411" s="516"/>
      <c r="R411" s="790"/>
      <c r="S411" s="785"/>
      <c r="T411" s="487"/>
    </row>
    <row r="412" spans="1:20" ht="18.75" x14ac:dyDescent="0.3">
      <c r="A412" s="664">
        <v>18</v>
      </c>
      <c r="B412" s="1176" t="s">
        <v>1442</v>
      </c>
      <c r="C412" s="1177" t="s">
        <v>1480</v>
      </c>
      <c r="D412" s="1178" t="s">
        <v>44</v>
      </c>
      <c r="F412" s="664">
        <v>18</v>
      </c>
      <c r="G412" s="1181" t="s">
        <v>1426</v>
      </c>
      <c r="H412" s="1182" t="s">
        <v>1503</v>
      </c>
      <c r="I412" s="1178" t="s">
        <v>45</v>
      </c>
      <c r="K412" s="480"/>
      <c r="L412" s="1163"/>
      <c r="M412" s="1159"/>
      <c r="N412" s="1159"/>
      <c r="O412" s="607"/>
      <c r="P412" s="607"/>
      <c r="Q412" s="516"/>
      <c r="R412" s="790"/>
      <c r="S412" s="516"/>
      <c r="T412" s="487"/>
    </row>
    <row r="413" spans="1:20" ht="18.75" x14ac:dyDescent="0.3">
      <c r="A413" s="664">
        <v>19</v>
      </c>
      <c r="B413" s="1176" t="s">
        <v>1443</v>
      </c>
      <c r="C413" s="1177" t="s">
        <v>1481</v>
      </c>
      <c r="D413" s="1178" t="s">
        <v>45</v>
      </c>
      <c r="F413" s="664">
        <v>19</v>
      </c>
      <c r="G413" s="1181" t="s">
        <v>1427</v>
      </c>
      <c r="H413" s="1182" t="s">
        <v>1504</v>
      </c>
      <c r="I413" s="1178" t="s">
        <v>44</v>
      </c>
      <c r="K413" s="480"/>
      <c r="L413" s="1163"/>
      <c r="M413" s="1159"/>
      <c r="N413" s="1159"/>
      <c r="O413" s="607"/>
      <c r="P413" s="607"/>
      <c r="Q413" s="480"/>
      <c r="R413" s="792"/>
      <c r="S413" s="516"/>
    </row>
    <row r="414" spans="1:20" ht="18.75" x14ac:dyDescent="0.3">
      <c r="A414" s="664">
        <v>20</v>
      </c>
      <c r="B414" s="1176" t="s">
        <v>1444</v>
      </c>
      <c r="C414" s="1177" t="s">
        <v>1482</v>
      </c>
      <c r="D414" s="1178" t="s">
        <v>45</v>
      </c>
      <c r="F414" s="664">
        <v>20</v>
      </c>
      <c r="G414" s="1176" t="s">
        <v>1447</v>
      </c>
      <c r="H414" s="1177" t="s">
        <v>1505</v>
      </c>
      <c r="I414" s="1178" t="s">
        <v>44</v>
      </c>
      <c r="K414" s="480"/>
      <c r="L414" s="1163"/>
      <c r="M414" s="1159"/>
      <c r="N414" s="1159"/>
      <c r="O414" s="607"/>
      <c r="P414" s="607"/>
      <c r="Q414" s="480"/>
      <c r="R414" s="792"/>
      <c r="S414" s="516"/>
    </row>
    <row r="415" spans="1:20" ht="18.75" x14ac:dyDescent="0.3">
      <c r="A415" s="664">
        <v>21</v>
      </c>
      <c r="B415" s="1176" t="s">
        <v>1445</v>
      </c>
      <c r="C415" s="1177" t="s">
        <v>1483</v>
      </c>
      <c r="D415" s="1178" t="s">
        <v>45</v>
      </c>
      <c r="F415" s="664">
        <v>21</v>
      </c>
      <c r="G415" s="1179" t="s">
        <v>1433</v>
      </c>
      <c r="H415" s="1180" t="s">
        <v>1506</v>
      </c>
      <c r="I415" s="1178" t="s">
        <v>44</v>
      </c>
      <c r="K415" s="480"/>
      <c r="L415" s="1163"/>
      <c r="M415" s="1159"/>
      <c r="N415" s="1159"/>
      <c r="O415" s="607"/>
      <c r="P415" s="607"/>
      <c r="Q415" s="786"/>
      <c r="R415" s="792"/>
      <c r="S415" s="516"/>
    </row>
    <row r="416" spans="1:20" ht="18.75" x14ac:dyDescent="0.3">
      <c r="A416" s="664">
        <v>22</v>
      </c>
      <c r="B416" s="1176" t="s">
        <v>1446</v>
      </c>
      <c r="C416" s="1177" t="s">
        <v>1484</v>
      </c>
      <c r="D416" s="1178" t="s">
        <v>45</v>
      </c>
      <c r="F416" s="664">
        <v>22</v>
      </c>
      <c r="G416" s="1176" t="s">
        <v>1808</v>
      </c>
      <c r="H416" s="1174" t="s">
        <v>1809</v>
      </c>
      <c r="I416" s="1178" t="s">
        <v>45</v>
      </c>
      <c r="K416" s="480"/>
      <c r="L416" s="1163"/>
      <c r="M416" s="1159"/>
      <c r="N416" s="1159"/>
      <c r="Q416" s="480"/>
      <c r="R416" s="790"/>
      <c r="S416" s="516"/>
    </row>
    <row r="417" spans="1:20" ht="18.75" x14ac:dyDescent="0.3">
      <c r="A417" s="664">
        <v>23</v>
      </c>
      <c r="B417" s="1181"/>
      <c r="C417" s="1182"/>
      <c r="D417" s="1178"/>
      <c r="F417" s="664">
        <v>23</v>
      </c>
      <c r="G417" s="1176" t="s">
        <v>1459</v>
      </c>
      <c r="H417" s="1177" t="s">
        <v>1507</v>
      </c>
      <c r="I417" s="1178" t="s">
        <v>44</v>
      </c>
      <c r="K417" s="480"/>
      <c r="L417" s="1164"/>
      <c r="M417" s="1165"/>
      <c r="N417" s="1159"/>
      <c r="O417" s="607"/>
      <c r="P417" s="516"/>
      <c r="Q417" s="516"/>
      <c r="R417" s="790"/>
      <c r="S417" s="516"/>
    </row>
    <row r="418" spans="1:20" ht="18.75" x14ac:dyDescent="0.3">
      <c r="A418" s="664">
        <v>24</v>
      </c>
      <c r="B418" s="1176"/>
      <c r="C418" s="1177"/>
      <c r="D418" s="1178"/>
      <c r="F418" s="664">
        <v>24</v>
      </c>
      <c r="G418" s="1176" t="s">
        <v>1448</v>
      </c>
      <c r="H418" s="1177" t="s">
        <v>1508</v>
      </c>
      <c r="I418" s="1178" t="s">
        <v>44</v>
      </c>
      <c r="K418" s="480"/>
      <c r="L418" s="1166"/>
      <c r="M418" s="1167"/>
      <c r="N418" s="1159"/>
      <c r="O418" s="607"/>
      <c r="P418" s="516"/>
      <c r="Q418" s="480"/>
      <c r="R418" s="794"/>
      <c r="S418" s="607"/>
    </row>
    <row r="419" spans="1:20" ht="16.5" thickBot="1" x14ac:dyDescent="0.3">
      <c r="A419" s="668"/>
      <c r="B419" s="699"/>
      <c r="C419" s="700"/>
      <c r="D419" s="677"/>
      <c r="F419" s="668"/>
      <c r="G419" s="675"/>
      <c r="H419" s="676"/>
      <c r="I419" s="677"/>
      <c r="K419" s="480"/>
      <c r="L419" s="1164"/>
      <c r="M419" s="1165"/>
      <c r="N419" s="1159"/>
      <c r="O419" s="607"/>
      <c r="P419" s="516"/>
      <c r="Q419" s="480"/>
      <c r="R419" s="794"/>
      <c r="S419" s="607"/>
    </row>
    <row r="420" spans="1:20" ht="18" x14ac:dyDescent="0.25">
      <c r="A420" s="479"/>
      <c r="B420" s="479"/>
      <c r="C420" s="495"/>
      <c r="D420" s="479"/>
      <c r="F420" s="479"/>
      <c r="G420" s="479"/>
      <c r="H420" s="495"/>
      <c r="I420" s="479"/>
      <c r="K420" s="480"/>
      <c r="L420" s="1163"/>
      <c r="M420" s="1159"/>
      <c r="N420" s="1159"/>
      <c r="O420" s="713"/>
      <c r="P420" s="782"/>
      <c r="Q420" s="351"/>
      <c r="R420" s="794"/>
      <c r="S420" s="607"/>
    </row>
    <row r="421" spans="1:20" x14ac:dyDescent="0.2">
      <c r="B421" s="462"/>
      <c r="C421" s="659" t="s">
        <v>115</v>
      </c>
      <c r="D421" s="125">
        <f>COUNTIF(D395:D419,"L")</f>
        <v>10</v>
      </c>
      <c r="H421" s="464" t="s">
        <v>115</v>
      </c>
      <c r="I421" s="125">
        <f>COUNTIF(I395:I419,"L")</f>
        <v>10</v>
      </c>
      <c r="K421" s="607"/>
      <c r="L421" s="1164"/>
      <c r="M421" s="1165"/>
      <c r="N421" s="1159"/>
      <c r="O421" s="607"/>
      <c r="P421" s="516"/>
      <c r="Q421" s="480"/>
      <c r="R421" s="607"/>
      <c r="S421" s="607"/>
    </row>
    <row r="422" spans="1:20" ht="15.75" thickBot="1" x14ac:dyDescent="0.25">
      <c r="B422" s="462"/>
      <c r="C422" s="659" t="s">
        <v>264</v>
      </c>
      <c r="D422" s="125">
        <f>COUNTIF(D395:D419,"P")</f>
        <v>12</v>
      </c>
      <c r="H422" s="464" t="s">
        <v>264</v>
      </c>
      <c r="I422" s="125">
        <f>COUNTIF(I395:I419,"P")</f>
        <v>14</v>
      </c>
      <c r="K422" s="607"/>
      <c r="L422" s="1166"/>
      <c r="M422" s="1167"/>
      <c r="N422" s="1159"/>
      <c r="O422" s="607"/>
      <c r="P422" s="516"/>
      <c r="Q422" s="480"/>
      <c r="R422" s="607"/>
      <c r="S422" s="607"/>
    </row>
    <row r="423" spans="1:20" x14ac:dyDescent="0.2">
      <c r="B423" s="462"/>
      <c r="C423" s="659"/>
      <c r="D423" s="394">
        <f>SUM(D421:D422)</f>
        <v>22</v>
      </c>
      <c r="H423" s="464"/>
      <c r="I423" s="394">
        <f>SUM(I421:I422)</f>
        <v>24</v>
      </c>
      <c r="K423" s="607"/>
      <c r="L423" s="1164"/>
      <c r="M423" s="1165"/>
      <c r="N423" s="1159"/>
      <c r="O423" s="607"/>
      <c r="P423" s="516"/>
      <c r="Q423" s="480"/>
      <c r="R423" s="607"/>
      <c r="S423" s="607"/>
    </row>
    <row r="424" spans="1:20" ht="18" x14ac:dyDescent="0.25">
      <c r="A424" s="125" t="s">
        <v>265</v>
      </c>
      <c r="B424" s="462"/>
      <c r="C424" s="520"/>
      <c r="F424" s="125" t="s">
        <v>265</v>
      </c>
      <c r="K424" s="607"/>
      <c r="L424" s="1163"/>
      <c r="M424" s="1159"/>
      <c r="N424" s="1159"/>
      <c r="O424" s="607"/>
      <c r="P424" s="351"/>
      <c r="Q424" s="782"/>
      <c r="R424" s="607"/>
      <c r="S424" s="607"/>
    </row>
    <row r="425" spans="1:20" x14ac:dyDescent="0.2">
      <c r="B425" s="462"/>
      <c r="C425" s="680" t="s">
        <v>1461</v>
      </c>
      <c r="D425" s="63"/>
      <c r="H425" s="125" t="s">
        <v>1509</v>
      </c>
      <c r="K425" s="607"/>
      <c r="L425" s="1163"/>
      <c r="M425" s="1159"/>
      <c r="N425" s="1159"/>
      <c r="O425" s="607"/>
      <c r="P425" s="516"/>
      <c r="Q425" s="516"/>
      <c r="R425" s="607"/>
      <c r="S425" s="607"/>
    </row>
    <row r="426" spans="1:20" x14ac:dyDescent="0.2">
      <c r="K426" s="63"/>
      <c r="L426" s="1163"/>
      <c r="M426" s="1159"/>
      <c r="N426" s="1159"/>
      <c r="O426" s="607"/>
      <c r="P426" s="516"/>
      <c r="Q426" s="480"/>
    </row>
    <row r="427" spans="1:20" ht="18" x14ac:dyDescent="0.25">
      <c r="A427" s="681" t="s">
        <v>810</v>
      </c>
      <c r="B427" s="682"/>
      <c r="C427" s="721"/>
      <c r="D427" s="682"/>
      <c r="E427" s="682"/>
      <c r="F427" s="682"/>
      <c r="G427" s="682"/>
      <c r="H427" s="682"/>
      <c r="K427" s="713"/>
      <c r="L427" s="1164"/>
      <c r="M427" s="1165"/>
      <c r="N427" s="1159"/>
      <c r="O427" s="607"/>
      <c r="P427" s="516"/>
      <c r="Q427" s="516"/>
      <c r="R427" s="713"/>
      <c r="S427" s="516"/>
      <c r="T427" s="487"/>
    </row>
    <row r="428" spans="1:20" ht="18.75" x14ac:dyDescent="0.25">
      <c r="A428" s="681" t="s">
        <v>1292</v>
      </c>
      <c r="B428" s="682"/>
      <c r="C428" s="721"/>
      <c r="D428" s="682"/>
      <c r="E428" s="682"/>
      <c r="F428" s="682"/>
      <c r="G428" s="682"/>
      <c r="H428" s="682"/>
      <c r="K428" s="713"/>
      <c r="L428" s="1164"/>
      <c r="M428" s="1165"/>
      <c r="N428" s="1159"/>
      <c r="O428" s="607"/>
      <c r="P428" s="516"/>
      <c r="Q428" s="480"/>
      <c r="R428" s="784"/>
      <c r="S428" s="785"/>
      <c r="T428" s="487"/>
    </row>
    <row r="429" spans="1:20" ht="18" x14ac:dyDescent="0.25">
      <c r="A429" s="681" t="s">
        <v>142</v>
      </c>
      <c r="B429" s="682"/>
      <c r="C429" s="721"/>
      <c r="D429" s="682"/>
      <c r="E429" s="682"/>
      <c r="F429" s="682"/>
      <c r="G429" s="682"/>
      <c r="H429" s="682"/>
      <c r="K429" s="713"/>
      <c r="L429" s="1163"/>
      <c r="M429" s="1159"/>
      <c r="N429" s="1159"/>
      <c r="O429" s="607"/>
      <c r="P429" s="516"/>
      <c r="Q429" s="782"/>
      <c r="R429" s="713"/>
      <c r="S429" s="516"/>
      <c r="T429" s="487"/>
    </row>
    <row r="430" spans="1:20" ht="15.75" x14ac:dyDescent="0.25">
      <c r="K430" s="607"/>
      <c r="L430" s="1163"/>
      <c r="M430" s="1159"/>
      <c r="N430" s="1159"/>
      <c r="O430" s="607"/>
      <c r="P430" s="794"/>
      <c r="Q430" s="516"/>
      <c r="R430" s="607"/>
      <c r="S430" s="516"/>
      <c r="T430" s="487"/>
    </row>
    <row r="431" spans="1:20" ht="16.5" thickBot="1" x14ac:dyDescent="0.3">
      <c r="A431" s="517" t="s">
        <v>1290</v>
      </c>
      <c r="B431" s="517"/>
      <c r="C431" s="517"/>
      <c r="D431" s="517"/>
      <c r="F431" s="517" t="s">
        <v>1291</v>
      </c>
      <c r="G431" s="517"/>
      <c r="H431" s="517"/>
      <c r="I431" s="517"/>
      <c r="J431" s="186"/>
      <c r="K431" s="722"/>
      <c r="L431" s="1163"/>
      <c r="M431" s="1159"/>
      <c r="N431" s="1159"/>
      <c r="O431" s="607"/>
      <c r="P431" s="794"/>
      <c r="Q431" s="794"/>
      <c r="R431" s="722"/>
      <c r="S431" s="722"/>
      <c r="T431" s="487"/>
    </row>
    <row r="432" spans="1:20" ht="16.5" thickBot="1" x14ac:dyDescent="0.3">
      <c r="A432" s="187" t="s">
        <v>152</v>
      </c>
      <c r="B432" s="188" t="s">
        <v>41</v>
      </c>
      <c r="C432" s="188" t="s">
        <v>42</v>
      </c>
      <c r="D432" s="189" t="s">
        <v>153</v>
      </c>
      <c r="E432" s="816"/>
      <c r="F432" s="187" t="s">
        <v>152</v>
      </c>
      <c r="G432" s="809" t="s">
        <v>41</v>
      </c>
      <c r="H432" s="809" t="s">
        <v>42</v>
      </c>
      <c r="I432" s="810" t="s">
        <v>153</v>
      </c>
      <c r="J432" s="186"/>
      <c r="K432" s="351"/>
      <c r="L432" s="1163"/>
      <c r="M432" s="1159"/>
      <c r="N432" s="1159"/>
      <c r="O432" s="607"/>
      <c r="P432" s="516"/>
      <c r="Q432" s="516"/>
      <c r="R432" s="786"/>
      <c r="S432" s="786"/>
      <c r="T432" s="487"/>
    </row>
    <row r="433" spans="1:20" ht="15.75" x14ac:dyDescent="0.25">
      <c r="A433" s="804"/>
      <c r="B433" s="805"/>
      <c r="C433" s="805"/>
      <c r="D433" s="806"/>
      <c r="E433" s="816"/>
      <c r="F433" s="505"/>
      <c r="G433" s="807"/>
      <c r="H433" s="808"/>
      <c r="I433" s="811"/>
      <c r="J433" s="186"/>
      <c r="K433" s="351"/>
      <c r="L433" s="1164"/>
      <c r="M433" s="1165"/>
      <c r="N433" s="1159"/>
      <c r="O433" s="607"/>
      <c r="P433" s="516"/>
      <c r="Q433" s="480"/>
      <c r="R433" s="787"/>
      <c r="S433" s="785"/>
      <c r="T433" s="487"/>
    </row>
    <row r="434" spans="1:20" ht="18.75" x14ac:dyDescent="0.2">
      <c r="A434" s="664">
        <v>1</v>
      </c>
      <c r="B434" s="1183">
        <v>4016010029</v>
      </c>
      <c r="C434" s="1174" t="s">
        <v>1082</v>
      </c>
      <c r="D434" s="1178" t="s">
        <v>44</v>
      </c>
      <c r="F434" s="664">
        <v>1</v>
      </c>
      <c r="G434" s="1183">
        <v>4016010010</v>
      </c>
      <c r="H434" s="1174" t="s">
        <v>1106</v>
      </c>
      <c r="I434" s="1178" t="s">
        <v>44</v>
      </c>
      <c r="K434" s="480"/>
      <c r="L434" s="1163"/>
      <c r="M434" s="1159"/>
      <c r="N434" s="1159"/>
      <c r="O434" s="607"/>
      <c r="P434" s="607"/>
      <c r="Q434" s="785"/>
      <c r="R434" s="790"/>
      <c r="S434" s="785"/>
      <c r="T434" s="487"/>
    </row>
    <row r="435" spans="1:20" ht="18.75" x14ac:dyDescent="0.2">
      <c r="A435" s="664">
        <v>2</v>
      </c>
      <c r="B435" s="1183">
        <v>4016010013</v>
      </c>
      <c r="C435" s="1174" t="s">
        <v>1083</v>
      </c>
      <c r="D435" s="1178" t="s">
        <v>45</v>
      </c>
      <c r="F435" s="664">
        <v>2</v>
      </c>
      <c r="G435" s="1183">
        <v>4016010011</v>
      </c>
      <c r="H435" s="1174" t="s">
        <v>1107</v>
      </c>
      <c r="I435" s="1178" t="s">
        <v>45</v>
      </c>
      <c r="K435" s="480"/>
      <c r="L435" s="1164"/>
      <c r="M435" s="1165"/>
      <c r="N435" s="1159"/>
      <c r="O435" s="607"/>
      <c r="P435" s="516"/>
      <c r="Q435" s="480"/>
      <c r="R435" s="790"/>
      <c r="S435" s="785"/>
      <c r="T435" s="487"/>
    </row>
    <row r="436" spans="1:20" ht="18.75" x14ac:dyDescent="0.2">
      <c r="A436" s="664">
        <v>3</v>
      </c>
      <c r="B436" s="1184">
        <v>4016010001</v>
      </c>
      <c r="C436" s="1175" t="s">
        <v>1084</v>
      </c>
      <c r="D436" s="1178" t="s">
        <v>44</v>
      </c>
      <c r="F436" s="664">
        <v>3</v>
      </c>
      <c r="G436" s="1183">
        <v>4016010012</v>
      </c>
      <c r="H436" s="1174" t="s">
        <v>1108</v>
      </c>
      <c r="I436" s="1178" t="s">
        <v>45</v>
      </c>
      <c r="K436" s="480"/>
      <c r="L436" s="1164"/>
      <c r="M436" s="1165"/>
      <c r="N436" s="1159"/>
      <c r="O436" s="607"/>
      <c r="P436" s="516"/>
      <c r="Q436" s="480"/>
      <c r="R436" s="790"/>
      <c r="S436" s="785"/>
      <c r="T436" s="487"/>
    </row>
    <row r="437" spans="1:20" ht="18.75" x14ac:dyDescent="0.25">
      <c r="A437" s="664">
        <v>4</v>
      </c>
      <c r="B437" s="1183">
        <v>4016010032</v>
      </c>
      <c r="C437" s="1174" t="s">
        <v>1085</v>
      </c>
      <c r="D437" s="1178" t="s">
        <v>44</v>
      </c>
      <c r="F437" s="664">
        <v>4</v>
      </c>
      <c r="G437" s="1183">
        <v>4016010030</v>
      </c>
      <c r="H437" s="1174" t="s">
        <v>1109</v>
      </c>
      <c r="I437" s="1178" t="s">
        <v>45</v>
      </c>
      <c r="K437" s="480"/>
      <c r="L437" s="1163"/>
      <c r="M437" s="1159"/>
      <c r="N437" s="1159"/>
      <c r="O437" s="713"/>
      <c r="P437" s="782"/>
      <c r="Q437" s="516"/>
      <c r="R437" s="790"/>
      <c r="S437" s="785"/>
      <c r="T437" s="487"/>
    </row>
    <row r="438" spans="1:20" ht="18.75" x14ac:dyDescent="0.2">
      <c r="A438" s="664">
        <v>5</v>
      </c>
      <c r="B438" s="1183">
        <v>4016010015</v>
      </c>
      <c r="C438" s="1174" t="s">
        <v>1086</v>
      </c>
      <c r="D438" s="1178" t="s">
        <v>44</v>
      </c>
      <c r="F438" s="664">
        <v>5</v>
      </c>
      <c r="G438" s="1183">
        <v>4016010031</v>
      </c>
      <c r="H438" s="1174" t="s">
        <v>1110</v>
      </c>
      <c r="I438" s="1178" t="s">
        <v>44</v>
      </c>
      <c r="K438" s="480"/>
      <c r="L438" s="1166"/>
      <c r="M438" s="1167"/>
      <c r="N438" s="1159"/>
      <c r="O438" s="607"/>
      <c r="P438" s="516"/>
      <c r="Q438" s="516"/>
      <c r="R438" s="790"/>
      <c r="S438" s="785"/>
      <c r="T438" s="487"/>
    </row>
    <row r="439" spans="1:20" ht="18.75" x14ac:dyDescent="0.25">
      <c r="A439" s="664">
        <v>6</v>
      </c>
      <c r="B439" s="1183">
        <v>4016010018</v>
      </c>
      <c r="C439" s="1174" t="s">
        <v>1087</v>
      </c>
      <c r="D439" s="1178" t="s">
        <v>44</v>
      </c>
      <c r="F439" s="664">
        <v>6</v>
      </c>
      <c r="G439" s="1183">
        <v>4016010014</v>
      </c>
      <c r="H439" s="1174" t="s">
        <v>1111</v>
      </c>
      <c r="I439" s="1178" t="s">
        <v>44</v>
      </c>
      <c r="K439" s="480"/>
      <c r="L439" s="1163"/>
      <c r="M439" s="1159"/>
      <c r="N439" s="1159"/>
      <c r="O439" s="607"/>
      <c r="P439" s="516"/>
      <c r="Q439" s="480"/>
      <c r="R439" s="793"/>
      <c r="S439" s="794"/>
      <c r="T439" s="487"/>
    </row>
    <row r="440" spans="1:20" ht="18.75" x14ac:dyDescent="0.25">
      <c r="A440" s="664">
        <v>7</v>
      </c>
      <c r="B440" s="1183">
        <v>4016010037</v>
      </c>
      <c r="C440" s="1174" t="s">
        <v>1088</v>
      </c>
      <c r="D440" s="1178" t="s">
        <v>44</v>
      </c>
      <c r="F440" s="664">
        <v>7</v>
      </c>
      <c r="G440" s="1183">
        <v>4016010033</v>
      </c>
      <c r="H440" s="1174" t="s">
        <v>1112</v>
      </c>
      <c r="I440" s="1178" t="s">
        <v>44</v>
      </c>
      <c r="K440" s="480"/>
      <c r="L440" s="1163"/>
      <c r="M440" s="1159"/>
      <c r="N440" s="1159"/>
      <c r="O440" s="713"/>
      <c r="P440" s="782"/>
      <c r="Q440" s="516"/>
      <c r="R440" s="790"/>
      <c r="S440" s="785"/>
      <c r="T440" s="487"/>
    </row>
    <row r="441" spans="1:20" ht="18.75" x14ac:dyDescent="0.25">
      <c r="A441" s="664">
        <v>8</v>
      </c>
      <c r="B441" s="1184">
        <v>4016010004</v>
      </c>
      <c r="C441" s="1175" t="s">
        <v>1089</v>
      </c>
      <c r="D441" s="1178" t="s">
        <v>45</v>
      </c>
      <c r="F441" s="664">
        <v>8</v>
      </c>
      <c r="G441" s="1183">
        <v>4016010034</v>
      </c>
      <c r="H441" s="1174" t="s">
        <v>1113</v>
      </c>
      <c r="I441" s="1178" t="s">
        <v>44</v>
      </c>
      <c r="K441" s="480"/>
      <c r="L441" s="480"/>
      <c r="M441" s="788"/>
      <c r="N441" s="752"/>
      <c r="O441" s="607"/>
      <c r="P441" s="516"/>
      <c r="Q441" s="789"/>
      <c r="R441" s="790"/>
      <c r="S441" s="785"/>
      <c r="T441" s="487"/>
    </row>
    <row r="442" spans="1:20" ht="18.75" x14ac:dyDescent="0.25">
      <c r="A442" s="664">
        <v>9</v>
      </c>
      <c r="B442" s="1183">
        <v>4016010039</v>
      </c>
      <c r="C442" s="1174" t="s">
        <v>1090</v>
      </c>
      <c r="D442" s="1178" t="s">
        <v>44</v>
      </c>
      <c r="F442" s="664">
        <v>9</v>
      </c>
      <c r="G442" s="1184">
        <v>4016010002</v>
      </c>
      <c r="H442" s="1175" t="s">
        <v>1114</v>
      </c>
      <c r="I442" s="1178" t="s">
        <v>45</v>
      </c>
      <c r="K442" s="480"/>
      <c r="L442" s="480"/>
      <c r="M442" s="788"/>
      <c r="N442" s="752"/>
      <c r="O442" s="607"/>
      <c r="P442" s="516"/>
      <c r="Q442" s="792"/>
      <c r="R442" s="792"/>
      <c r="S442" s="516"/>
    </row>
    <row r="443" spans="1:20" ht="18.75" x14ac:dyDescent="0.25">
      <c r="A443" s="664">
        <v>10</v>
      </c>
      <c r="B443" s="1183">
        <v>4016010041</v>
      </c>
      <c r="C443" s="1174" t="s">
        <v>1091</v>
      </c>
      <c r="D443" s="1178" t="s">
        <v>44</v>
      </c>
      <c r="F443" s="664">
        <v>10</v>
      </c>
      <c r="G443" s="1183">
        <v>4016010017</v>
      </c>
      <c r="H443" s="1174" t="s">
        <v>1115</v>
      </c>
      <c r="I443" s="1178" t="s">
        <v>44</v>
      </c>
      <c r="K443" s="480"/>
      <c r="L443" s="480"/>
      <c r="M443" s="791"/>
      <c r="N443" s="752"/>
      <c r="O443" s="607"/>
      <c r="P443" s="516"/>
      <c r="Q443" s="789"/>
      <c r="R443" s="790"/>
      <c r="S443" s="785"/>
      <c r="T443" s="487"/>
    </row>
    <row r="444" spans="1:20" ht="18.75" x14ac:dyDescent="0.25">
      <c r="A444" s="664">
        <v>11</v>
      </c>
      <c r="B444" s="1183">
        <v>4016010050</v>
      </c>
      <c r="C444" s="1174" t="s">
        <v>1092</v>
      </c>
      <c r="D444" s="1178" t="s">
        <v>44</v>
      </c>
      <c r="F444" s="664">
        <v>11</v>
      </c>
      <c r="G444" s="1183">
        <v>4016010035</v>
      </c>
      <c r="H444" s="1174" t="s">
        <v>1116</v>
      </c>
      <c r="I444" s="1178" t="s">
        <v>44</v>
      </c>
      <c r="K444" s="480"/>
      <c r="L444" s="480"/>
      <c r="M444" s="791"/>
      <c r="N444" s="752"/>
      <c r="O444" s="607"/>
      <c r="P444" s="516"/>
      <c r="Q444" s="792"/>
      <c r="R444" s="793"/>
      <c r="S444" s="794"/>
      <c r="T444" s="487"/>
    </row>
    <row r="445" spans="1:20" ht="18.75" x14ac:dyDescent="0.25">
      <c r="A445" s="664">
        <v>12</v>
      </c>
      <c r="B445" s="1183">
        <v>4016010042</v>
      </c>
      <c r="C445" s="1174" t="s">
        <v>1093</v>
      </c>
      <c r="D445" s="1178" t="s">
        <v>44</v>
      </c>
      <c r="F445" s="664">
        <v>12</v>
      </c>
      <c r="G445" s="1183">
        <v>4016010036</v>
      </c>
      <c r="H445" s="1174" t="s">
        <v>1117</v>
      </c>
      <c r="I445" s="1178" t="s">
        <v>44</v>
      </c>
      <c r="K445" s="480"/>
      <c r="L445" s="480"/>
      <c r="M445" s="788"/>
      <c r="N445" s="752"/>
      <c r="O445" s="607"/>
      <c r="P445" s="516"/>
      <c r="Q445" s="789"/>
      <c r="R445" s="790"/>
      <c r="S445" s="785"/>
      <c r="T445" s="487"/>
    </row>
    <row r="446" spans="1:20" ht="18.75" x14ac:dyDescent="0.25">
      <c r="A446" s="664">
        <v>13</v>
      </c>
      <c r="B446" s="1183">
        <v>4016010023</v>
      </c>
      <c r="C446" s="1174" t="s">
        <v>1094</v>
      </c>
      <c r="D446" s="1178" t="s">
        <v>44</v>
      </c>
      <c r="F446" s="664">
        <v>13</v>
      </c>
      <c r="G446" s="1183">
        <v>4016010020</v>
      </c>
      <c r="H446" s="1174" t="s">
        <v>1118</v>
      </c>
      <c r="I446" s="1178" t="s">
        <v>44</v>
      </c>
      <c r="K446" s="480"/>
      <c r="L446" s="480"/>
      <c r="M446" s="791"/>
      <c r="N446" s="752"/>
      <c r="O446" s="607"/>
      <c r="P446" s="516"/>
      <c r="Q446" s="789"/>
      <c r="R446" s="790"/>
      <c r="S446" s="785"/>
      <c r="T446" s="487"/>
    </row>
    <row r="447" spans="1:20" ht="18.75" x14ac:dyDescent="0.25">
      <c r="A447" s="664">
        <v>14</v>
      </c>
      <c r="B447" s="1183">
        <v>4016010024</v>
      </c>
      <c r="C447" s="1174" t="s">
        <v>1095</v>
      </c>
      <c r="D447" s="1178" t="s">
        <v>45</v>
      </c>
      <c r="F447" s="664">
        <v>14</v>
      </c>
      <c r="G447" s="1183">
        <v>4016010021</v>
      </c>
      <c r="H447" s="1174" t="s">
        <v>1119</v>
      </c>
      <c r="I447" s="1178" t="s">
        <v>44</v>
      </c>
      <c r="K447" s="480"/>
      <c r="L447" s="480"/>
      <c r="M447" s="788"/>
      <c r="N447" s="752"/>
      <c r="O447" s="607"/>
      <c r="P447" s="516"/>
      <c r="Q447" s="792"/>
      <c r="R447" s="793"/>
      <c r="S447" s="794"/>
      <c r="T447" s="487"/>
    </row>
    <row r="448" spans="1:20" ht="18.75" x14ac:dyDescent="0.25">
      <c r="A448" s="664">
        <v>15</v>
      </c>
      <c r="B448" s="1183">
        <v>4016010043</v>
      </c>
      <c r="C448" s="1174" t="s">
        <v>1096</v>
      </c>
      <c r="D448" s="1178" t="s">
        <v>45</v>
      </c>
      <c r="F448" s="664">
        <v>15</v>
      </c>
      <c r="G448" s="1183">
        <v>4016010022</v>
      </c>
      <c r="H448" s="1174" t="s">
        <v>1120</v>
      </c>
      <c r="I448" s="1178" t="s">
        <v>45</v>
      </c>
      <c r="K448" s="480"/>
      <c r="L448" s="480"/>
      <c r="M448" s="791"/>
      <c r="N448" s="752"/>
      <c r="O448" s="607"/>
      <c r="P448" s="516"/>
      <c r="Q448" s="789"/>
      <c r="R448" s="790"/>
      <c r="S448" s="516"/>
      <c r="T448" s="487"/>
    </row>
    <row r="449" spans="1:20" ht="18.75" x14ac:dyDescent="0.25">
      <c r="A449" s="664">
        <v>16</v>
      </c>
      <c r="B449" s="1183">
        <v>4016010051</v>
      </c>
      <c r="C449" s="1174" t="s">
        <v>1097</v>
      </c>
      <c r="D449" s="1178" t="s">
        <v>44</v>
      </c>
      <c r="F449" s="664" t="s">
        <v>928</v>
      </c>
      <c r="G449" s="1183">
        <v>4016010038</v>
      </c>
      <c r="H449" s="1174" t="s">
        <v>1121</v>
      </c>
      <c r="I449" s="1178" t="s">
        <v>44</v>
      </c>
      <c r="K449" s="480"/>
      <c r="L449" s="480"/>
      <c r="M449" s="788"/>
      <c r="N449" s="752"/>
      <c r="O449" s="607"/>
      <c r="P449" s="516"/>
      <c r="Q449" s="792"/>
      <c r="R449" s="793"/>
      <c r="S449" s="794"/>
      <c r="T449" s="487"/>
    </row>
    <row r="450" spans="1:20" ht="18.75" x14ac:dyDescent="0.25">
      <c r="A450" s="664">
        <v>17</v>
      </c>
      <c r="B450" s="1183">
        <v>4016010025</v>
      </c>
      <c r="C450" s="1174" t="s">
        <v>1098</v>
      </c>
      <c r="D450" s="1178" t="s">
        <v>44</v>
      </c>
      <c r="F450" s="664">
        <v>17</v>
      </c>
      <c r="G450" s="1184">
        <v>4016010003</v>
      </c>
      <c r="H450" s="1175" t="s">
        <v>1122</v>
      </c>
      <c r="I450" s="1178" t="s">
        <v>44</v>
      </c>
      <c r="K450" s="480"/>
      <c r="L450" s="795"/>
      <c r="M450" s="791"/>
      <c r="N450" s="796"/>
      <c r="O450" s="607"/>
      <c r="P450" s="516"/>
      <c r="Q450" s="789"/>
      <c r="R450" s="790"/>
      <c r="S450" s="785"/>
      <c r="T450" s="487"/>
    </row>
    <row r="451" spans="1:20" ht="18.75" x14ac:dyDescent="0.25">
      <c r="A451" s="664">
        <v>18</v>
      </c>
      <c r="B451" s="1184">
        <v>4016010007</v>
      </c>
      <c r="C451" s="1175" t="s">
        <v>1099</v>
      </c>
      <c r="D451" s="1178" t="s">
        <v>44</v>
      </c>
      <c r="F451" s="664">
        <v>18</v>
      </c>
      <c r="G451" s="1183">
        <v>4016010048</v>
      </c>
      <c r="H451" s="1174" t="s">
        <v>1123</v>
      </c>
      <c r="I451" s="1178" t="s">
        <v>44</v>
      </c>
      <c r="K451" s="480"/>
      <c r="L451" s="480"/>
      <c r="M451" s="791"/>
      <c r="N451" s="752"/>
      <c r="O451" s="607"/>
      <c r="P451" s="516"/>
      <c r="Q451" s="789"/>
      <c r="R451" s="790"/>
      <c r="S451" s="516"/>
      <c r="T451" s="487"/>
    </row>
    <row r="452" spans="1:20" ht="18.75" x14ac:dyDescent="0.25">
      <c r="A452" s="664">
        <v>19</v>
      </c>
      <c r="B452" s="1184">
        <v>4016010008</v>
      </c>
      <c r="C452" s="1175" t="s">
        <v>1100</v>
      </c>
      <c r="D452" s="1178" t="s">
        <v>45</v>
      </c>
      <c r="F452" s="664">
        <v>19</v>
      </c>
      <c r="G452" s="1184">
        <v>4016010005</v>
      </c>
      <c r="H452" s="1175" t="s">
        <v>1124</v>
      </c>
      <c r="I452" s="1178" t="s">
        <v>45</v>
      </c>
      <c r="K452" s="480"/>
      <c r="L452" s="480"/>
      <c r="M452" s="788"/>
      <c r="N452" s="752"/>
      <c r="O452" s="607"/>
      <c r="P452" s="516"/>
      <c r="Q452" s="792"/>
      <c r="R452" s="792"/>
      <c r="S452" s="516"/>
    </row>
    <row r="453" spans="1:20" ht="18.75" x14ac:dyDescent="0.25">
      <c r="A453" s="664">
        <v>20</v>
      </c>
      <c r="B453" s="1183">
        <v>4016010044</v>
      </c>
      <c r="C453" s="1174" t="s">
        <v>1101</v>
      </c>
      <c r="D453" s="1178" t="s">
        <v>45</v>
      </c>
      <c r="F453" s="664">
        <v>20</v>
      </c>
      <c r="G453" s="1183">
        <v>4016010040</v>
      </c>
      <c r="H453" s="1174" t="s">
        <v>1125</v>
      </c>
      <c r="I453" s="1178" t="s">
        <v>44</v>
      </c>
      <c r="K453" s="480"/>
      <c r="L453" s="480"/>
      <c r="M453" s="788"/>
      <c r="N453" s="752"/>
      <c r="O453" s="607"/>
      <c r="P453" s="516"/>
      <c r="Q453" s="792"/>
      <c r="R453" s="792"/>
      <c r="S453" s="516"/>
    </row>
    <row r="454" spans="1:20" ht="18.75" x14ac:dyDescent="0.2">
      <c r="A454" s="664">
        <v>21</v>
      </c>
      <c r="B454" s="1183">
        <v>4016010026</v>
      </c>
      <c r="C454" s="1174" t="s">
        <v>1102</v>
      </c>
      <c r="D454" s="1178" t="s">
        <v>45</v>
      </c>
      <c r="F454" s="664">
        <v>21</v>
      </c>
      <c r="G454" s="1183">
        <v>4016010049</v>
      </c>
      <c r="H454" s="1174" t="s">
        <v>1126</v>
      </c>
      <c r="I454" s="1178" t="s">
        <v>44</v>
      </c>
      <c r="K454" s="480"/>
      <c r="L454" s="480"/>
      <c r="M454" s="515"/>
      <c r="N454" s="752"/>
      <c r="O454" s="607"/>
      <c r="P454" s="516"/>
      <c r="Q454" s="792"/>
      <c r="R454" s="792"/>
      <c r="S454" s="516"/>
    </row>
    <row r="455" spans="1:20" ht="18.75" x14ac:dyDescent="0.2">
      <c r="A455" s="664">
        <v>22</v>
      </c>
      <c r="B455" s="1183">
        <v>4016010046</v>
      </c>
      <c r="C455" s="1174" t="s">
        <v>1103</v>
      </c>
      <c r="D455" s="1178" t="s">
        <v>45</v>
      </c>
      <c r="F455" s="664">
        <v>22</v>
      </c>
      <c r="G455" s="1184">
        <v>4016010009</v>
      </c>
      <c r="H455" s="1175" t="s">
        <v>1127</v>
      </c>
      <c r="I455" s="1178" t="s">
        <v>45</v>
      </c>
      <c r="K455" s="480"/>
      <c r="L455" s="480"/>
      <c r="M455" s="515"/>
      <c r="N455" s="752"/>
      <c r="O455" s="607"/>
      <c r="P455" s="516"/>
      <c r="Q455" s="789"/>
      <c r="R455" s="790"/>
      <c r="S455" s="516"/>
    </row>
    <row r="456" spans="1:20" ht="18.75" x14ac:dyDescent="0.2">
      <c r="A456" s="664">
        <v>23</v>
      </c>
      <c r="B456" s="1183">
        <v>4016010047</v>
      </c>
      <c r="C456" s="1174" t="s">
        <v>1104</v>
      </c>
      <c r="D456" s="1178" t="s">
        <v>44</v>
      </c>
      <c r="F456" s="664">
        <v>23</v>
      </c>
      <c r="G456" s="1183">
        <v>4016010045</v>
      </c>
      <c r="H456" s="1174" t="s">
        <v>1128</v>
      </c>
      <c r="I456" s="1178" t="s">
        <v>45</v>
      </c>
      <c r="K456" s="480"/>
      <c r="L456" s="480"/>
      <c r="M456" s="515"/>
      <c r="N456" s="752"/>
      <c r="O456" s="607"/>
      <c r="P456" s="516"/>
      <c r="Q456" s="789"/>
      <c r="R456" s="790"/>
      <c r="S456" s="516"/>
    </row>
    <row r="457" spans="1:20" ht="18.75" x14ac:dyDescent="0.25">
      <c r="A457" s="664">
        <v>24</v>
      </c>
      <c r="B457" s="1183">
        <v>4016010028</v>
      </c>
      <c r="C457" s="1174" t="s">
        <v>1105</v>
      </c>
      <c r="D457" s="1178" t="s">
        <v>44</v>
      </c>
      <c r="F457" s="664">
        <v>24</v>
      </c>
      <c r="G457" s="1183">
        <v>4016010027</v>
      </c>
      <c r="H457" s="1174" t="s">
        <v>1129</v>
      </c>
      <c r="I457" s="1178" t="s">
        <v>45</v>
      </c>
      <c r="K457" s="480"/>
      <c r="L457" s="607"/>
      <c r="M457" s="607"/>
      <c r="N457" s="797"/>
      <c r="O457" s="607"/>
      <c r="P457" s="794"/>
      <c r="Q457" s="793"/>
      <c r="R457" s="794"/>
      <c r="S457" s="607"/>
    </row>
    <row r="458" spans="1:20" ht="16.5" thickBot="1" x14ac:dyDescent="0.3">
      <c r="A458" s="475"/>
      <c r="B458" s="1168"/>
      <c r="C458" s="1169"/>
      <c r="D458" s="1170"/>
      <c r="E458" s="816"/>
      <c r="F458" s="813"/>
      <c r="G458" s="1171"/>
      <c r="H458" s="1172"/>
      <c r="I458" s="1173"/>
      <c r="K458" s="480"/>
      <c r="L458" s="798"/>
      <c r="M458" s="799"/>
      <c r="N458" s="797"/>
      <c r="O458" s="607"/>
      <c r="P458" s="794"/>
      <c r="Q458" s="800"/>
      <c r="R458" s="794"/>
      <c r="S458" s="607"/>
    </row>
    <row r="459" spans="1:20" ht="15.75" x14ac:dyDescent="0.25">
      <c r="A459" s="479"/>
      <c r="B459" s="479"/>
      <c r="C459" s="485"/>
      <c r="D459" s="482"/>
      <c r="F459" s="457"/>
      <c r="G459" s="465"/>
      <c r="H459" s="457"/>
      <c r="K459" s="480"/>
      <c r="L459" s="480"/>
      <c r="M459" s="484"/>
      <c r="N459" s="483"/>
      <c r="O459" s="607"/>
      <c r="P459" s="794"/>
      <c r="Q459" s="800"/>
      <c r="R459" s="794"/>
      <c r="S459" s="607"/>
    </row>
    <row r="460" spans="1:20" x14ac:dyDescent="0.2">
      <c r="A460" s="63"/>
      <c r="B460" s="63"/>
      <c r="C460" s="659" t="s">
        <v>115</v>
      </c>
      <c r="D460" s="125">
        <f>COUNTIF(D434:D458,"L")</f>
        <v>16</v>
      </c>
      <c r="H460" s="125" t="s">
        <v>115</v>
      </c>
      <c r="I460" s="125">
        <f>COUNTIF(I434:I458,"L")</f>
        <v>15</v>
      </c>
      <c r="K460" s="607"/>
      <c r="L460" s="607"/>
      <c r="M460" s="723"/>
      <c r="N460" s="607"/>
      <c r="O460" s="607"/>
      <c r="P460" s="607"/>
      <c r="Q460" s="607"/>
      <c r="R460" s="607"/>
      <c r="S460" s="607"/>
    </row>
    <row r="461" spans="1:20" ht="15.75" thickBot="1" x14ac:dyDescent="0.25">
      <c r="A461" s="63"/>
      <c r="B461" s="63"/>
      <c r="C461" s="659" t="s">
        <v>264</v>
      </c>
      <c r="D461" s="125">
        <f>COUNTIF(D434:D458,"P")</f>
        <v>8</v>
      </c>
      <c r="H461" s="125" t="s">
        <v>264</v>
      </c>
      <c r="I461" s="125">
        <f>COUNTIF(I434:I458,"P")</f>
        <v>9</v>
      </c>
      <c r="K461" s="607"/>
      <c r="L461" s="607"/>
      <c r="M461" s="723"/>
      <c r="N461" s="607"/>
      <c r="O461" s="607"/>
      <c r="P461" s="607"/>
      <c r="Q461" s="607"/>
      <c r="R461" s="607"/>
      <c r="S461" s="607"/>
    </row>
    <row r="462" spans="1:20" x14ac:dyDescent="0.2">
      <c r="A462" s="63"/>
      <c r="B462" s="63"/>
      <c r="C462" s="659"/>
      <c r="D462" s="394">
        <f>SUM(D460:D461)</f>
        <v>24</v>
      </c>
      <c r="I462" s="394">
        <f>SUM(I460:I461)</f>
        <v>24</v>
      </c>
      <c r="K462" s="607"/>
      <c r="L462" s="607"/>
      <c r="M462" s="723"/>
      <c r="N462" s="607"/>
      <c r="O462" s="607"/>
      <c r="P462" s="607"/>
      <c r="Q462" s="607"/>
      <c r="R462" s="607"/>
      <c r="S462" s="607"/>
    </row>
    <row r="463" spans="1:20" x14ac:dyDescent="0.2">
      <c r="A463" s="63" t="s">
        <v>265</v>
      </c>
      <c r="B463" s="63"/>
      <c r="D463" s="63"/>
      <c r="F463" s="125" t="s">
        <v>265</v>
      </c>
      <c r="K463" s="607"/>
      <c r="L463" s="607"/>
      <c r="M463" s="607"/>
      <c r="N463" s="607"/>
      <c r="O463" s="607"/>
      <c r="P463" s="607"/>
      <c r="Q463" s="607"/>
      <c r="R463" s="607"/>
      <c r="S463" s="607"/>
    </row>
    <row r="464" spans="1:20" x14ac:dyDescent="0.2">
      <c r="A464" s="63"/>
      <c r="B464" s="63"/>
      <c r="D464" s="63"/>
      <c r="H464" s="125" t="s">
        <v>1462</v>
      </c>
      <c r="K464" s="607"/>
      <c r="L464" s="607"/>
      <c r="M464" s="607"/>
      <c r="N464" s="607"/>
      <c r="O464" s="607"/>
      <c r="P464" s="607"/>
      <c r="Q464" s="607"/>
      <c r="R464" s="607"/>
      <c r="S464" s="607"/>
    </row>
    <row r="465" spans="1:20" ht="15.75" x14ac:dyDescent="0.25">
      <c r="A465" s="186"/>
    </row>
    <row r="466" spans="1:20" ht="18" x14ac:dyDescent="0.25">
      <c r="A466" s="681" t="s">
        <v>951</v>
      </c>
      <c r="B466" s="682"/>
      <c r="C466" s="721"/>
      <c r="D466" s="682"/>
      <c r="E466" s="682"/>
      <c r="F466" s="682"/>
      <c r="G466" s="682"/>
      <c r="H466" s="682"/>
      <c r="K466" s="713"/>
      <c r="L466" s="713"/>
      <c r="M466" s="713"/>
      <c r="N466" s="713"/>
      <c r="O466" s="713"/>
      <c r="P466" s="782"/>
      <c r="Q466" s="713"/>
      <c r="R466" s="713"/>
      <c r="S466" s="516"/>
      <c r="T466" s="487"/>
    </row>
    <row r="467" spans="1:20" ht="18.75" x14ac:dyDescent="0.25">
      <c r="A467" s="681" t="s">
        <v>1262</v>
      </c>
      <c r="B467" s="682"/>
      <c r="C467" s="721"/>
      <c r="D467" s="682"/>
      <c r="E467" s="682"/>
      <c r="F467" s="682"/>
      <c r="G467" s="682"/>
      <c r="H467" s="682"/>
      <c r="K467" s="713"/>
      <c r="L467" s="713"/>
      <c r="M467" s="713"/>
      <c r="N467" s="713"/>
      <c r="O467" s="713"/>
      <c r="P467" s="782"/>
      <c r="Q467" s="783"/>
      <c r="R467" s="784"/>
      <c r="S467" s="785"/>
      <c r="T467" s="487"/>
    </row>
    <row r="468" spans="1:20" ht="18" x14ac:dyDescent="0.25">
      <c r="A468" s="681" t="s">
        <v>142</v>
      </c>
      <c r="B468" s="682"/>
      <c r="C468" s="721"/>
      <c r="D468" s="682"/>
      <c r="E468" s="682"/>
      <c r="F468" s="682"/>
      <c r="G468" s="682"/>
      <c r="H468" s="682"/>
      <c r="K468" s="713"/>
      <c r="L468" s="713"/>
      <c r="M468" s="713"/>
      <c r="N468" s="713"/>
      <c r="O468" s="713"/>
      <c r="P468" s="782"/>
      <c r="Q468" s="713"/>
      <c r="R468" s="713"/>
      <c r="S468" s="516"/>
      <c r="T468" s="487"/>
    </row>
    <row r="469" spans="1:20" x14ac:dyDescent="0.2">
      <c r="K469" s="607"/>
      <c r="L469" s="607"/>
      <c r="M469" s="607"/>
      <c r="N469" s="607"/>
      <c r="O469" s="607"/>
      <c r="P469" s="516"/>
      <c r="Q469" s="607"/>
      <c r="R469" s="607"/>
      <c r="S469" s="516"/>
      <c r="T469" s="487"/>
    </row>
    <row r="470" spans="1:20" ht="16.5" thickBot="1" x14ac:dyDescent="0.3">
      <c r="A470" s="517" t="s">
        <v>1286</v>
      </c>
      <c r="B470" s="517"/>
      <c r="C470" s="517"/>
      <c r="D470" s="517"/>
      <c r="F470" s="517" t="s">
        <v>1287</v>
      </c>
      <c r="G470" s="517"/>
      <c r="H470" s="517"/>
      <c r="I470" s="517"/>
      <c r="J470" s="186"/>
      <c r="K470" s="722"/>
      <c r="L470" s="722"/>
      <c r="M470" s="722"/>
      <c r="N470" s="722"/>
      <c r="O470" s="607"/>
      <c r="P470" s="722"/>
      <c r="Q470" s="722"/>
      <c r="R470" s="722"/>
      <c r="S470" s="722"/>
      <c r="T470" s="487"/>
    </row>
    <row r="471" spans="1:20" ht="16.5" thickBot="1" x14ac:dyDescent="0.3">
      <c r="A471" s="187" t="s">
        <v>152</v>
      </c>
      <c r="B471" s="188" t="s">
        <v>41</v>
      </c>
      <c r="C471" s="188" t="s">
        <v>42</v>
      </c>
      <c r="D471" s="189" t="s">
        <v>153</v>
      </c>
      <c r="E471" s="816"/>
      <c r="F471" s="187" t="s">
        <v>152</v>
      </c>
      <c r="G471" s="809" t="s">
        <v>41</v>
      </c>
      <c r="H471" s="809" t="s">
        <v>42</v>
      </c>
      <c r="I471" s="810" t="s">
        <v>153</v>
      </c>
      <c r="J471" s="186"/>
      <c r="K471" s="351"/>
      <c r="L471" s="351"/>
      <c r="M471" s="351"/>
      <c r="N471" s="351"/>
      <c r="O471" s="607"/>
      <c r="P471" s="351"/>
      <c r="Q471" s="786"/>
      <c r="R471" s="786"/>
      <c r="S471" s="786"/>
      <c r="T471" s="487"/>
    </row>
    <row r="472" spans="1:20" ht="15.75" x14ac:dyDescent="0.25">
      <c r="A472" s="804"/>
      <c r="B472" s="805"/>
      <c r="C472" s="805"/>
      <c r="D472" s="806"/>
      <c r="E472" s="816"/>
      <c r="F472" s="505"/>
      <c r="G472" s="807"/>
      <c r="H472" s="808"/>
      <c r="I472" s="811"/>
      <c r="J472" s="186"/>
      <c r="K472" s="351"/>
      <c r="L472" s="351"/>
      <c r="M472" s="351"/>
      <c r="N472" s="351"/>
      <c r="O472" s="607"/>
      <c r="P472" s="516"/>
      <c r="Q472" s="785"/>
      <c r="R472" s="787"/>
      <c r="S472" s="785"/>
      <c r="T472" s="487"/>
    </row>
    <row r="473" spans="1:20" ht="18.75" x14ac:dyDescent="0.3">
      <c r="A473" s="470">
        <v>1</v>
      </c>
      <c r="B473" s="1185">
        <v>4015010001</v>
      </c>
      <c r="C473" s="1063" t="s">
        <v>811</v>
      </c>
      <c r="D473" s="1186" t="s">
        <v>44</v>
      </c>
      <c r="E473" s="816"/>
      <c r="F473" s="504">
        <v>1</v>
      </c>
      <c r="G473" s="1185">
        <v>4015010040</v>
      </c>
      <c r="H473" s="1027" t="s">
        <v>812</v>
      </c>
      <c r="I473" s="1186" t="s">
        <v>45</v>
      </c>
      <c r="K473" s="480"/>
      <c r="L473" s="480"/>
      <c r="M473" s="788"/>
      <c r="N473" s="752"/>
      <c r="O473" s="607"/>
      <c r="P473" s="516"/>
      <c r="Q473" s="789"/>
      <c r="R473" s="790"/>
      <c r="S473" s="785"/>
      <c r="T473" s="487"/>
    </row>
    <row r="474" spans="1:20" ht="18.75" x14ac:dyDescent="0.3">
      <c r="A474" s="470">
        <v>2</v>
      </c>
      <c r="B474" s="1185">
        <v>4015010039</v>
      </c>
      <c r="C474" s="1063" t="s">
        <v>813</v>
      </c>
      <c r="D474" s="1186" t="s">
        <v>44</v>
      </c>
      <c r="E474" s="816"/>
      <c r="F474" s="504">
        <v>2</v>
      </c>
      <c r="G474" s="1185">
        <v>4015010002</v>
      </c>
      <c r="H474" s="1027" t="s">
        <v>814</v>
      </c>
      <c r="I474" s="1186" t="s">
        <v>44</v>
      </c>
      <c r="K474" s="480"/>
      <c r="L474" s="480"/>
      <c r="M474" s="788"/>
      <c r="N474" s="752"/>
      <c r="O474" s="607"/>
      <c r="P474" s="516"/>
      <c r="Q474" s="789"/>
      <c r="R474" s="790"/>
      <c r="S474" s="785"/>
      <c r="T474" s="487"/>
    </row>
    <row r="475" spans="1:20" ht="18.75" x14ac:dyDescent="0.3">
      <c r="A475" s="470">
        <v>3</v>
      </c>
      <c r="B475" s="1185">
        <v>4015010057</v>
      </c>
      <c r="C475" s="1063" t="s">
        <v>895</v>
      </c>
      <c r="D475" s="1186" t="s">
        <v>44</v>
      </c>
      <c r="E475" s="816"/>
      <c r="F475" s="504">
        <v>3</v>
      </c>
      <c r="G475" s="1195">
        <v>4015010004</v>
      </c>
      <c r="H475" s="1196" t="s">
        <v>817</v>
      </c>
      <c r="I475" s="1189" t="s">
        <v>45</v>
      </c>
      <c r="K475" s="480"/>
      <c r="L475" s="480"/>
      <c r="M475" s="791"/>
      <c r="N475" s="752"/>
      <c r="O475" s="607"/>
      <c r="P475" s="516"/>
      <c r="Q475" s="789"/>
      <c r="R475" s="790"/>
      <c r="S475" s="785"/>
      <c r="T475" s="487"/>
    </row>
    <row r="476" spans="1:20" ht="18.75" x14ac:dyDescent="0.3">
      <c r="A476" s="470">
        <v>4</v>
      </c>
      <c r="B476" s="1185">
        <v>4015010041</v>
      </c>
      <c r="C476" s="1063" t="s">
        <v>816</v>
      </c>
      <c r="D476" s="1186" t="s">
        <v>45</v>
      </c>
      <c r="E476" s="816"/>
      <c r="F476" s="504">
        <v>4</v>
      </c>
      <c r="G476" s="1185">
        <v>4015010042</v>
      </c>
      <c r="H476" s="1027" t="s">
        <v>819</v>
      </c>
      <c r="I476" s="1186" t="s">
        <v>44</v>
      </c>
      <c r="K476" s="480"/>
      <c r="L476" s="480"/>
      <c r="M476" s="791"/>
      <c r="N476" s="752"/>
      <c r="O476" s="607"/>
      <c r="P476" s="516"/>
      <c r="Q476" s="789"/>
      <c r="R476" s="790"/>
      <c r="S476" s="785"/>
      <c r="T476" s="487"/>
    </row>
    <row r="477" spans="1:20" ht="18.75" x14ac:dyDescent="0.3">
      <c r="A477" s="470">
        <v>5</v>
      </c>
      <c r="B477" s="1185">
        <v>4015010043</v>
      </c>
      <c r="C477" s="1063" t="s">
        <v>818</v>
      </c>
      <c r="D477" s="1186" t="s">
        <v>44</v>
      </c>
      <c r="E477" s="816"/>
      <c r="F477" s="504">
        <v>5</v>
      </c>
      <c r="G477" s="1090">
        <v>4015010006</v>
      </c>
      <c r="H477" s="1194" t="s">
        <v>820</v>
      </c>
      <c r="I477" s="1186" t="s">
        <v>44</v>
      </c>
      <c r="K477" s="480"/>
      <c r="L477" s="480"/>
      <c r="M477" s="788"/>
      <c r="N477" s="752"/>
      <c r="O477" s="607"/>
      <c r="P477" s="516"/>
      <c r="Q477" s="789"/>
      <c r="R477" s="790"/>
      <c r="S477" s="785"/>
      <c r="T477" s="487"/>
    </row>
    <row r="478" spans="1:20" ht="18.75" x14ac:dyDescent="0.3">
      <c r="A478" s="470">
        <v>6</v>
      </c>
      <c r="B478" s="1185">
        <v>4015010005</v>
      </c>
      <c r="C478" s="1063" t="s">
        <v>899</v>
      </c>
      <c r="D478" s="1186" t="s">
        <v>45</v>
      </c>
      <c r="E478" s="816"/>
      <c r="F478" s="504">
        <v>6</v>
      </c>
      <c r="G478" s="1185">
        <v>4015010044</v>
      </c>
      <c r="H478" s="1027" t="s">
        <v>822</v>
      </c>
      <c r="I478" s="1186" t="s">
        <v>44</v>
      </c>
      <c r="K478" s="480"/>
      <c r="L478" s="480"/>
      <c r="M478" s="791"/>
      <c r="N478" s="752"/>
      <c r="O478" s="607"/>
      <c r="P478" s="516"/>
      <c r="Q478" s="792"/>
      <c r="R478" s="793"/>
      <c r="S478" s="794"/>
      <c r="T478" s="487"/>
    </row>
    <row r="479" spans="1:20" ht="18.75" x14ac:dyDescent="0.3">
      <c r="A479" s="470">
        <v>7</v>
      </c>
      <c r="B479" s="1185">
        <v>4015010007</v>
      </c>
      <c r="C479" s="1063" t="s">
        <v>821</v>
      </c>
      <c r="D479" s="1186" t="s">
        <v>45</v>
      </c>
      <c r="E479" s="816"/>
      <c r="F479" s="504">
        <v>7</v>
      </c>
      <c r="G479" s="1185">
        <v>4015010010</v>
      </c>
      <c r="H479" s="1027" t="s">
        <v>824</v>
      </c>
      <c r="I479" s="1186" t="s">
        <v>45</v>
      </c>
      <c r="K479" s="480"/>
      <c r="L479" s="480"/>
      <c r="M479" s="788"/>
      <c r="N479" s="752"/>
      <c r="O479" s="607"/>
      <c r="P479" s="516"/>
      <c r="Q479" s="789"/>
      <c r="R479" s="790"/>
      <c r="S479" s="785"/>
      <c r="T479" s="487"/>
    </row>
    <row r="480" spans="1:20" ht="18.75" x14ac:dyDescent="0.3">
      <c r="A480" s="470">
        <v>8</v>
      </c>
      <c r="B480" s="1185">
        <v>4015010020</v>
      </c>
      <c r="C480" s="1063" t="s">
        <v>823</v>
      </c>
      <c r="D480" s="1186" t="s">
        <v>44</v>
      </c>
      <c r="E480" s="816"/>
      <c r="F480" s="504">
        <v>8</v>
      </c>
      <c r="G480" s="1090">
        <v>4015010024</v>
      </c>
      <c r="H480" s="1194" t="s">
        <v>826</v>
      </c>
      <c r="I480" s="1186" t="s">
        <v>45</v>
      </c>
      <c r="K480" s="480"/>
      <c r="L480" s="480"/>
      <c r="M480" s="788"/>
      <c r="N480" s="752"/>
      <c r="O480" s="607"/>
      <c r="P480" s="516"/>
      <c r="Q480" s="789"/>
      <c r="R480" s="790"/>
      <c r="S480" s="785"/>
      <c r="T480" s="487"/>
    </row>
    <row r="481" spans="1:20" ht="18.75" x14ac:dyDescent="0.3">
      <c r="A481" s="471">
        <v>9</v>
      </c>
      <c r="B481" s="1185">
        <v>4015010011</v>
      </c>
      <c r="C481" s="1063" t="s">
        <v>825</v>
      </c>
      <c r="D481" s="1186" t="s">
        <v>44</v>
      </c>
      <c r="E481" s="816"/>
      <c r="F481" s="504">
        <v>9</v>
      </c>
      <c r="G481" s="1185">
        <v>4015010045</v>
      </c>
      <c r="H481" s="1027" t="s">
        <v>828</v>
      </c>
      <c r="I481" s="1186" t="s">
        <v>44</v>
      </c>
      <c r="K481" s="480"/>
      <c r="L481" s="480"/>
      <c r="M481" s="788"/>
      <c r="N481" s="752"/>
      <c r="O481" s="607"/>
      <c r="P481" s="516"/>
      <c r="Q481" s="792"/>
      <c r="R481" s="792"/>
      <c r="S481" s="516"/>
    </row>
    <row r="482" spans="1:20" ht="18.75" x14ac:dyDescent="0.3">
      <c r="A482" s="471">
        <v>10</v>
      </c>
      <c r="B482" s="1185">
        <v>4015010023</v>
      </c>
      <c r="C482" s="1063" t="s">
        <v>827</v>
      </c>
      <c r="D482" s="1186" t="s">
        <v>44</v>
      </c>
      <c r="E482" s="816"/>
      <c r="F482" s="504">
        <v>10</v>
      </c>
      <c r="G482" s="1185">
        <v>4015010050</v>
      </c>
      <c r="H482" s="1027" t="s">
        <v>835</v>
      </c>
      <c r="I482" s="1186" t="s">
        <v>44</v>
      </c>
      <c r="K482" s="480"/>
      <c r="L482" s="480"/>
      <c r="M482" s="791"/>
      <c r="N482" s="752"/>
      <c r="O482" s="607"/>
      <c r="P482" s="516"/>
      <c r="Q482" s="789"/>
      <c r="R482" s="790"/>
      <c r="S482" s="785"/>
      <c r="T482" s="487"/>
    </row>
    <row r="483" spans="1:20" ht="18.75" x14ac:dyDescent="0.3">
      <c r="A483" s="470">
        <v>11</v>
      </c>
      <c r="B483" s="1185">
        <v>4015010025</v>
      </c>
      <c r="C483" s="1063" t="s">
        <v>829</v>
      </c>
      <c r="D483" s="1186" t="s">
        <v>44</v>
      </c>
      <c r="E483" s="816"/>
      <c r="F483" s="504">
        <v>11</v>
      </c>
      <c r="G483" s="1090">
        <v>4015010052</v>
      </c>
      <c r="H483" s="1194" t="s">
        <v>837</v>
      </c>
      <c r="I483" s="1186" t="s">
        <v>45</v>
      </c>
      <c r="K483" s="480"/>
      <c r="L483" s="480"/>
      <c r="M483" s="791"/>
      <c r="N483" s="752"/>
      <c r="O483" s="607"/>
      <c r="P483" s="516"/>
      <c r="Q483" s="792"/>
      <c r="R483" s="793"/>
      <c r="S483" s="794"/>
      <c r="T483" s="487"/>
    </row>
    <row r="484" spans="1:20" ht="18.75" x14ac:dyDescent="0.3">
      <c r="A484" s="471">
        <v>12</v>
      </c>
      <c r="B484" s="1185">
        <v>4015010047</v>
      </c>
      <c r="C484" s="1063" t="s">
        <v>831</v>
      </c>
      <c r="D484" s="1186" t="s">
        <v>44</v>
      </c>
      <c r="E484" s="816"/>
      <c r="F484" s="504">
        <v>12</v>
      </c>
      <c r="G484" s="1090">
        <v>4015010014</v>
      </c>
      <c r="H484" s="1194" t="s">
        <v>840</v>
      </c>
      <c r="I484" s="1186" t="s">
        <v>45</v>
      </c>
      <c r="K484" s="480"/>
      <c r="L484" s="480"/>
      <c r="M484" s="788"/>
      <c r="N484" s="752"/>
      <c r="O484" s="607"/>
      <c r="P484" s="516"/>
      <c r="Q484" s="789"/>
      <c r="R484" s="790"/>
      <c r="S484" s="785"/>
      <c r="T484" s="487"/>
    </row>
    <row r="485" spans="1:20" ht="18.75" x14ac:dyDescent="0.3">
      <c r="A485" s="470">
        <v>13</v>
      </c>
      <c r="B485" s="1185">
        <v>4015010049</v>
      </c>
      <c r="C485" s="1063" t="s">
        <v>833</v>
      </c>
      <c r="D485" s="1186" t="s">
        <v>44</v>
      </c>
      <c r="E485" s="816"/>
      <c r="F485" s="504">
        <v>13</v>
      </c>
      <c r="G485" s="1195">
        <v>4015010033</v>
      </c>
      <c r="H485" s="1196" t="s">
        <v>842</v>
      </c>
      <c r="I485" s="1197" t="s">
        <v>45</v>
      </c>
      <c r="K485" s="480"/>
      <c r="L485" s="480"/>
      <c r="M485" s="791"/>
      <c r="N485" s="752"/>
      <c r="O485" s="607"/>
      <c r="P485" s="516"/>
      <c r="Q485" s="789"/>
      <c r="R485" s="790"/>
      <c r="S485" s="785"/>
      <c r="T485" s="487"/>
    </row>
    <row r="486" spans="1:20" ht="18.75" x14ac:dyDescent="0.3">
      <c r="A486" s="471">
        <v>14</v>
      </c>
      <c r="B486" s="1185">
        <v>4015010051</v>
      </c>
      <c r="C486" s="1063" t="s">
        <v>834</v>
      </c>
      <c r="D486" s="1186" t="s">
        <v>45</v>
      </c>
      <c r="E486" s="816"/>
      <c r="F486" s="504">
        <v>14</v>
      </c>
      <c r="G486" s="1185">
        <v>4015010056</v>
      </c>
      <c r="H486" s="1027" t="s">
        <v>843</v>
      </c>
      <c r="I486" s="1186" t="s">
        <v>45</v>
      </c>
      <c r="K486" s="480"/>
      <c r="L486" s="480"/>
      <c r="M486" s="788"/>
      <c r="N486" s="752"/>
      <c r="O486" s="607"/>
      <c r="P486" s="516"/>
      <c r="Q486" s="792"/>
      <c r="R486" s="793"/>
      <c r="S486" s="794"/>
      <c r="T486" s="487"/>
    </row>
    <row r="487" spans="1:20" ht="18.75" x14ac:dyDescent="0.3">
      <c r="A487" s="471">
        <v>15</v>
      </c>
      <c r="B487" s="1195">
        <v>4015010030</v>
      </c>
      <c r="C487" s="1065" t="s">
        <v>836</v>
      </c>
      <c r="D487" s="1189" t="s">
        <v>45</v>
      </c>
      <c r="E487" s="816"/>
      <c r="F487" s="504">
        <v>15</v>
      </c>
      <c r="G487" s="1198">
        <v>4015010034</v>
      </c>
      <c r="H487" s="1199" t="s">
        <v>845</v>
      </c>
      <c r="I487" s="1200" t="s">
        <v>44</v>
      </c>
      <c r="K487" s="480"/>
      <c r="L487" s="480"/>
      <c r="M487" s="791"/>
      <c r="N487" s="752"/>
      <c r="O487" s="607"/>
      <c r="P487" s="516"/>
      <c r="Q487" s="789"/>
      <c r="R487" s="790"/>
      <c r="S487" s="516"/>
      <c r="T487" s="487"/>
    </row>
    <row r="488" spans="1:20" ht="18.75" x14ac:dyDescent="0.3">
      <c r="A488" s="471">
        <v>16</v>
      </c>
      <c r="B488" s="1183">
        <v>4015010031</v>
      </c>
      <c r="C488" s="1063" t="s">
        <v>838</v>
      </c>
      <c r="D488" s="1190" t="s">
        <v>45</v>
      </c>
      <c r="E488" s="816"/>
      <c r="F488" s="504">
        <v>16</v>
      </c>
      <c r="G488" s="1090">
        <v>4015010016</v>
      </c>
      <c r="H488" s="1194" t="s">
        <v>847</v>
      </c>
      <c r="I488" s="1186" t="s">
        <v>45</v>
      </c>
      <c r="K488" s="480"/>
      <c r="L488" s="480"/>
      <c r="M488" s="788"/>
      <c r="N488" s="752"/>
      <c r="O488" s="607"/>
      <c r="P488" s="516"/>
      <c r="Q488" s="792"/>
      <c r="R488" s="793"/>
      <c r="S488" s="794"/>
      <c r="T488" s="487"/>
    </row>
    <row r="489" spans="1:20" ht="18.75" x14ac:dyDescent="0.3">
      <c r="A489" s="470">
        <v>17</v>
      </c>
      <c r="B489" s="1185">
        <v>4015010054</v>
      </c>
      <c r="C489" s="1063" t="s">
        <v>839</v>
      </c>
      <c r="D489" s="1186" t="s">
        <v>44</v>
      </c>
      <c r="E489" s="816"/>
      <c r="F489" s="504">
        <v>17</v>
      </c>
      <c r="G489" s="1090">
        <v>4015010037</v>
      </c>
      <c r="H489" s="1194" t="s">
        <v>849</v>
      </c>
      <c r="I489" s="1186" t="s">
        <v>44</v>
      </c>
      <c r="K489" s="480"/>
      <c r="L489" s="795"/>
      <c r="M489" s="791"/>
      <c r="N489" s="796"/>
      <c r="O489" s="607"/>
      <c r="P489" s="516"/>
      <c r="Q489" s="789"/>
      <c r="R489" s="790"/>
      <c r="S489" s="785"/>
      <c r="T489" s="487"/>
    </row>
    <row r="490" spans="1:20" ht="18.75" x14ac:dyDescent="0.3">
      <c r="A490" s="470">
        <v>18</v>
      </c>
      <c r="B490" s="1185">
        <v>4015010015</v>
      </c>
      <c r="C490" s="1063" t="s">
        <v>841</v>
      </c>
      <c r="D490" s="1186" t="s">
        <v>45</v>
      </c>
      <c r="E490" s="816"/>
      <c r="F490" s="504">
        <v>18</v>
      </c>
      <c r="G490" s="1195">
        <v>4015010018</v>
      </c>
      <c r="H490" s="1196" t="s">
        <v>850</v>
      </c>
      <c r="I490" s="1200" t="s">
        <v>44</v>
      </c>
      <c r="K490" s="480"/>
      <c r="L490" s="480"/>
      <c r="M490" s="791"/>
      <c r="N490" s="752"/>
      <c r="O490" s="607"/>
      <c r="P490" s="516"/>
      <c r="Q490" s="789"/>
      <c r="R490" s="790"/>
      <c r="S490" s="516"/>
      <c r="T490" s="487"/>
    </row>
    <row r="491" spans="1:20" ht="18.75" x14ac:dyDescent="0.3">
      <c r="A491" s="470">
        <v>19</v>
      </c>
      <c r="B491" s="1185">
        <v>4015010036</v>
      </c>
      <c r="C491" s="1063" t="s">
        <v>844</v>
      </c>
      <c r="D491" s="1186" t="s">
        <v>44</v>
      </c>
      <c r="E491" s="816"/>
      <c r="F491" s="504">
        <v>19</v>
      </c>
      <c r="G491" s="1195"/>
      <c r="H491" s="1196"/>
      <c r="I491" s="1200"/>
      <c r="K491" s="480"/>
      <c r="L491" s="480"/>
      <c r="M491" s="788"/>
      <c r="N491" s="752"/>
      <c r="O491" s="607"/>
      <c r="P491" s="516"/>
      <c r="Q491" s="792"/>
      <c r="R491" s="792"/>
      <c r="S491" s="516"/>
    </row>
    <row r="492" spans="1:20" ht="18.75" x14ac:dyDescent="0.3">
      <c r="A492" s="470">
        <v>20</v>
      </c>
      <c r="B492" s="1185">
        <v>4015010017</v>
      </c>
      <c r="C492" s="1063" t="s">
        <v>846</v>
      </c>
      <c r="D492" s="1186" t="s">
        <v>45</v>
      </c>
      <c r="E492" s="816"/>
      <c r="F492" s="504">
        <v>20</v>
      </c>
      <c r="G492" s="1195"/>
      <c r="H492" s="1196"/>
      <c r="I492" s="1200"/>
      <c r="K492" s="480"/>
      <c r="L492" s="480"/>
      <c r="M492" s="788"/>
      <c r="N492" s="752"/>
      <c r="O492" s="607"/>
      <c r="P492" s="516"/>
      <c r="Q492" s="792"/>
      <c r="R492" s="792"/>
      <c r="S492" s="516"/>
    </row>
    <row r="493" spans="1:20" ht="18.75" x14ac:dyDescent="0.3">
      <c r="A493" s="470">
        <v>21</v>
      </c>
      <c r="B493" s="1185">
        <v>4015010038</v>
      </c>
      <c r="C493" s="1063" t="s">
        <v>848</v>
      </c>
      <c r="D493" s="1186" t="s">
        <v>44</v>
      </c>
      <c r="E493" s="816"/>
      <c r="F493" s="504">
        <v>21</v>
      </c>
      <c r="G493" s="1195"/>
      <c r="H493" s="1196"/>
      <c r="I493" s="1200"/>
      <c r="K493" s="480"/>
      <c r="L493" s="480"/>
      <c r="M493" s="515"/>
      <c r="N493" s="752"/>
      <c r="O493" s="607"/>
      <c r="P493" s="516"/>
      <c r="Q493" s="792"/>
      <c r="R493" s="792"/>
      <c r="S493" s="516"/>
    </row>
    <row r="494" spans="1:20" ht="18.75" x14ac:dyDescent="0.3">
      <c r="A494" s="470"/>
      <c r="B494" s="1185"/>
      <c r="C494" s="1063"/>
      <c r="D494" s="1186"/>
      <c r="E494" s="816"/>
      <c r="F494" s="504"/>
      <c r="G494" s="1195"/>
      <c r="H494" s="1196"/>
      <c r="I494" s="1200"/>
      <c r="K494" s="480"/>
      <c r="L494" s="480"/>
      <c r="M494" s="515"/>
      <c r="N494" s="752"/>
      <c r="O494" s="607"/>
      <c r="P494" s="516"/>
      <c r="Q494" s="789"/>
      <c r="R494" s="790"/>
      <c r="S494" s="516"/>
    </row>
    <row r="495" spans="1:20" ht="18.75" x14ac:dyDescent="0.3">
      <c r="A495" s="470"/>
      <c r="B495" s="1185"/>
      <c r="C495" s="1063"/>
      <c r="D495" s="1186"/>
      <c r="E495" s="816"/>
      <c r="F495" s="504"/>
      <c r="G495" s="1027"/>
      <c r="H495" s="1027"/>
      <c r="I495" s="1186"/>
      <c r="K495" s="480"/>
      <c r="L495" s="480"/>
      <c r="M495" s="515"/>
      <c r="N495" s="752"/>
      <c r="O495" s="607"/>
      <c r="P495" s="516"/>
      <c r="Q495" s="789"/>
      <c r="R495" s="790"/>
      <c r="S495" s="516"/>
    </row>
    <row r="496" spans="1:20" ht="18.75" x14ac:dyDescent="0.3">
      <c r="A496" s="470"/>
      <c r="B496" s="1191"/>
      <c r="C496" s="1191"/>
      <c r="D496" s="1192"/>
      <c r="E496" s="816"/>
      <c r="F496" s="812"/>
      <c r="G496" s="1194"/>
      <c r="H496" s="1090"/>
      <c r="I496" s="1186"/>
      <c r="K496" s="480"/>
      <c r="L496" s="607"/>
      <c r="M496" s="607"/>
      <c r="N496" s="797"/>
      <c r="O496" s="607"/>
      <c r="P496" s="794"/>
      <c r="Q496" s="793"/>
      <c r="R496" s="794"/>
      <c r="S496" s="607"/>
    </row>
    <row r="497" spans="1:25" ht="16.5" thickBot="1" x14ac:dyDescent="0.3">
      <c r="A497" s="475"/>
      <c r="B497" s="801"/>
      <c r="C497" s="802"/>
      <c r="D497" s="803"/>
      <c r="E497" s="816"/>
      <c r="F497" s="813"/>
      <c r="G497" s="814"/>
      <c r="H497" s="820"/>
      <c r="I497" s="815"/>
      <c r="K497" s="480"/>
      <c r="L497" s="798"/>
      <c r="M497" s="799"/>
      <c r="N497" s="797"/>
      <c r="O497" s="607"/>
      <c r="P497" s="794"/>
      <c r="Q497" s="800"/>
      <c r="R497" s="794"/>
      <c r="S497" s="607"/>
    </row>
    <row r="498" spans="1:25" ht="15.75" x14ac:dyDescent="0.25">
      <c r="A498" s="479"/>
      <c r="B498" s="479"/>
      <c r="C498" s="485"/>
      <c r="D498" s="482"/>
      <c r="F498" s="1093"/>
      <c r="G498" s="465"/>
      <c r="H498" s="1093"/>
      <c r="K498" s="480"/>
      <c r="L498" s="480"/>
      <c r="M498" s="484"/>
      <c r="N498" s="483"/>
      <c r="O498" s="607"/>
      <c r="P498" s="794"/>
      <c r="Q498" s="800"/>
      <c r="R498" s="794"/>
      <c r="S498" s="607"/>
    </row>
    <row r="499" spans="1:25" x14ac:dyDescent="0.2">
      <c r="A499" s="63"/>
      <c r="B499" s="63"/>
      <c r="C499" s="659" t="s">
        <v>115</v>
      </c>
      <c r="D499" s="125">
        <f>COUNTIF(D473:D497,"L")</f>
        <v>13</v>
      </c>
      <c r="H499" s="125" t="s">
        <v>115</v>
      </c>
      <c r="I499" s="125">
        <f>COUNTIF(I473:I497,"L")</f>
        <v>9</v>
      </c>
      <c r="K499" s="607"/>
      <c r="L499" s="607"/>
      <c r="M499" s="723"/>
      <c r="N499" s="607"/>
      <c r="O499" s="607"/>
      <c r="P499" s="607"/>
      <c r="Q499" s="607"/>
      <c r="R499" s="607"/>
      <c r="S499" s="607"/>
    </row>
    <row r="500" spans="1:25" ht="15.75" thickBot="1" x14ac:dyDescent="0.25">
      <c r="A500" s="63"/>
      <c r="B500" s="63"/>
      <c r="C500" s="659" t="s">
        <v>264</v>
      </c>
      <c r="D500" s="125">
        <f>COUNTIF(D473:D497,"P")</f>
        <v>8</v>
      </c>
      <c r="H500" s="125" t="s">
        <v>264</v>
      </c>
      <c r="I500" s="125">
        <f>COUNTIF(I473:I497,"P")</f>
        <v>9</v>
      </c>
      <c r="K500" s="607"/>
      <c r="L500" s="607"/>
      <c r="M500" s="723"/>
      <c r="N500" s="607"/>
      <c r="O500" s="607"/>
      <c r="P500" s="607"/>
      <c r="Q500" s="607"/>
      <c r="R500" s="607"/>
      <c r="S500" s="607"/>
    </row>
    <row r="501" spans="1:25" x14ac:dyDescent="0.2">
      <c r="A501" s="63"/>
      <c r="B501" s="63"/>
      <c r="C501" s="659"/>
      <c r="D501" s="394">
        <f>SUM(D499:D500)</f>
        <v>21</v>
      </c>
      <c r="I501" s="394">
        <f>SUM(I499:I500)</f>
        <v>18</v>
      </c>
      <c r="K501" s="607"/>
      <c r="L501" s="607"/>
      <c r="M501" s="723"/>
      <c r="N501" s="607"/>
      <c r="O501" s="607"/>
      <c r="P501" s="607"/>
      <c r="Q501" s="607"/>
      <c r="R501" s="607"/>
      <c r="S501" s="607"/>
    </row>
    <row r="502" spans="1:25" x14ac:dyDescent="0.2">
      <c r="A502" s="63" t="s">
        <v>265</v>
      </c>
      <c r="B502" s="63"/>
      <c r="D502" s="63"/>
      <c r="F502" s="125" t="s">
        <v>265</v>
      </c>
      <c r="K502" s="607"/>
      <c r="L502" s="607"/>
      <c r="M502" s="607"/>
      <c r="N502" s="607"/>
      <c r="O502" s="607"/>
      <c r="P502" s="607"/>
      <c r="Q502" s="607"/>
      <c r="R502" s="607"/>
      <c r="S502" s="607"/>
    </row>
    <row r="503" spans="1:25" x14ac:dyDescent="0.2">
      <c r="A503" s="63"/>
      <c r="B503" s="63"/>
      <c r="C503" s="63" t="s">
        <v>851</v>
      </c>
      <c r="D503" s="63"/>
      <c r="H503" s="125" t="s">
        <v>1207</v>
      </c>
      <c r="K503" s="607"/>
      <c r="L503" s="607"/>
      <c r="M503" s="607"/>
      <c r="N503" s="607"/>
      <c r="O503" s="607"/>
      <c r="P503" s="607"/>
      <c r="Q503" s="607"/>
      <c r="R503" s="607"/>
      <c r="S503" s="607"/>
    </row>
    <row r="504" spans="1:25" ht="15.75" x14ac:dyDescent="0.25">
      <c r="A504" s="186"/>
    </row>
    <row r="505" spans="1:25" ht="18.75" x14ac:dyDescent="0.3">
      <c r="A505" s="821" t="s">
        <v>1363</v>
      </c>
      <c r="B505" s="822"/>
      <c r="C505" s="823"/>
      <c r="D505" s="822"/>
      <c r="E505" s="822"/>
      <c r="F505" s="824"/>
      <c r="G505" s="822"/>
      <c r="H505" s="822"/>
      <c r="I505" s="825"/>
      <c r="J505" s="825"/>
      <c r="K505" s="824"/>
      <c r="L505" s="822"/>
      <c r="N505" s="306"/>
      <c r="O505" s="306"/>
      <c r="P505" s="186"/>
      <c r="Q505" s="486"/>
      <c r="S505" s="306"/>
    </row>
    <row r="506" spans="1:25" ht="18" x14ac:dyDescent="0.25">
      <c r="A506" s="821" t="s">
        <v>1277</v>
      </c>
      <c r="B506" s="822"/>
      <c r="C506" s="823"/>
      <c r="D506" s="825"/>
      <c r="E506" s="822"/>
      <c r="F506" s="824"/>
      <c r="G506" s="822"/>
      <c r="H506" s="822"/>
      <c r="I506" s="825"/>
      <c r="J506" s="825"/>
      <c r="K506" s="824"/>
      <c r="L506" s="822"/>
      <c r="N506" s="306"/>
      <c r="O506" s="306"/>
      <c r="P506" s="186"/>
      <c r="S506" s="306"/>
    </row>
    <row r="507" spans="1:25" ht="18" x14ac:dyDescent="0.25">
      <c r="A507" s="821" t="s">
        <v>142</v>
      </c>
      <c r="B507" s="822"/>
      <c r="C507" s="823"/>
      <c r="D507" s="825"/>
      <c r="E507" s="822"/>
      <c r="F507" s="824"/>
      <c r="G507" s="822"/>
      <c r="H507" s="822"/>
      <c r="I507" s="825"/>
      <c r="J507" s="825"/>
      <c r="K507" s="824"/>
      <c r="L507" s="822"/>
      <c r="N507" s="306"/>
      <c r="O507" s="306"/>
      <c r="P507" s="186"/>
      <c r="Q507" s="186"/>
      <c r="S507" s="306"/>
    </row>
    <row r="509" spans="1:25" ht="16.5" thickBot="1" x14ac:dyDescent="0.3">
      <c r="A509" s="186" t="s">
        <v>1276</v>
      </c>
      <c r="B509" s="186"/>
      <c r="C509" s="517"/>
      <c r="D509" s="186"/>
      <c r="F509" s="186" t="s">
        <v>1310</v>
      </c>
      <c r="G509" s="186"/>
      <c r="H509" s="186"/>
      <c r="I509" s="186"/>
      <c r="K509" s="186" t="s">
        <v>1275</v>
      </c>
      <c r="L509" s="186"/>
      <c r="M509" s="186"/>
      <c r="N509" s="186"/>
      <c r="P509" s="186" t="s">
        <v>1311</v>
      </c>
      <c r="Q509" s="186"/>
      <c r="R509" s="186"/>
      <c r="S509" s="186"/>
    </row>
    <row r="510" spans="1:25" ht="16.5" thickBot="1" x14ac:dyDescent="0.3">
      <c r="A510" s="660" t="s">
        <v>152</v>
      </c>
      <c r="B510" s="661" t="s">
        <v>41</v>
      </c>
      <c r="C510" s="188" t="s">
        <v>42</v>
      </c>
      <c r="D510" s="662" t="s">
        <v>153</v>
      </c>
      <c r="F510" s="187" t="s">
        <v>152</v>
      </c>
      <c r="G510" s="188" t="s">
        <v>41</v>
      </c>
      <c r="H510" s="188" t="s">
        <v>42</v>
      </c>
      <c r="I510" s="189" t="s">
        <v>153</v>
      </c>
      <c r="K510" s="187" t="s">
        <v>152</v>
      </c>
      <c r="L510" s="188" t="s">
        <v>41</v>
      </c>
      <c r="M510" s="188" t="s">
        <v>42</v>
      </c>
      <c r="N510" s="189" t="s">
        <v>153</v>
      </c>
      <c r="P510" s="187" t="s">
        <v>152</v>
      </c>
      <c r="Q510" s="188" t="s">
        <v>41</v>
      </c>
      <c r="R510" s="188" t="s">
        <v>42</v>
      </c>
      <c r="S510" s="189" t="s">
        <v>153</v>
      </c>
    </row>
    <row r="511" spans="1:25" ht="15.75" x14ac:dyDescent="0.25">
      <c r="A511" s="190"/>
      <c r="B511" s="191"/>
      <c r="C511" s="191"/>
      <c r="D511" s="192"/>
      <c r="F511" s="190"/>
      <c r="G511" s="191"/>
      <c r="H511" s="191"/>
      <c r="I511" s="192"/>
      <c r="K511" s="190"/>
      <c r="L511" s="191"/>
      <c r="M511" s="191"/>
      <c r="N511" s="192"/>
      <c r="P511" s="774"/>
      <c r="Q511" s="805"/>
      <c r="R511" s="805"/>
      <c r="S511" s="806"/>
      <c r="V511" s="1157"/>
      <c r="W511" s="1164"/>
      <c r="X511" s="1161"/>
      <c r="Y511" s="1162"/>
    </row>
    <row r="512" spans="1:25" ht="19.5" customHeight="1" x14ac:dyDescent="0.3">
      <c r="A512" s="664">
        <v>1</v>
      </c>
      <c r="B512" s="1181" t="s">
        <v>1369</v>
      </c>
      <c r="C512" s="1201" t="s">
        <v>1392</v>
      </c>
      <c r="D512" s="1190" t="s">
        <v>44</v>
      </c>
      <c r="F512" s="664">
        <v>1</v>
      </c>
      <c r="G512" s="1183">
        <v>4116110004</v>
      </c>
      <c r="H512" s="1174" t="s">
        <v>1130</v>
      </c>
      <c r="I512" s="1190" t="s">
        <v>44</v>
      </c>
      <c r="K512" s="1094">
        <v>1</v>
      </c>
      <c r="L512" s="1092">
        <v>4115110010</v>
      </c>
      <c r="M512" s="1063" t="s">
        <v>852</v>
      </c>
      <c r="N512" s="1190" t="s">
        <v>44</v>
      </c>
      <c r="P512" s="466">
        <v>1</v>
      </c>
      <c r="Q512" s="1187">
        <v>4114110029</v>
      </c>
      <c r="R512" s="1222" t="s">
        <v>557</v>
      </c>
      <c r="S512" s="1223" t="s">
        <v>44</v>
      </c>
      <c r="V512" s="1157"/>
      <c r="W512" s="1164"/>
      <c r="X512" s="1161"/>
      <c r="Y512" s="1162"/>
    </row>
    <row r="513" spans="1:25" ht="19.5" customHeight="1" x14ac:dyDescent="0.3">
      <c r="A513" s="664">
        <v>2</v>
      </c>
      <c r="B513" s="1176" t="s">
        <v>1386</v>
      </c>
      <c r="C513" s="1191" t="s">
        <v>1409</v>
      </c>
      <c r="D513" s="1190" t="s">
        <v>44</v>
      </c>
      <c r="F513" s="664">
        <v>2</v>
      </c>
      <c r="G513" s="1183">
        <v>4116110005</v>
      </c>
      <c r="H513" s="1174" t="s">
        <v>1131</v>
      </c>
      <c r="I513" s="1202" t="s">
        <v>44</v>
      </c>
      <c r="K513" s="1094">
        <v>2</v>
      </c>
      <c r="L513" s="1212">
        <v>4115110026</v>
      </c>
      <c r="M513" s="1213" t="s">
        <v>853</v>
      </c>
      <c r="N513" s="1190" t="s">
        <v>44</v>
      </c>
      <c r="P513" s="470">
        <v>2</v>
      </c>
      <c r="Q513" s="1187">
        <v>4114110020</v>
      </c>
      <c r="R513" s="1222" t="s">
        <v>558</v>
      </c>
      <c r="S513" s="1223" t="s">
        <v>44</v>
      </c>
      <c r="V513" s="1157"/>
      <c r="W513" s="1164"/>
      <c r="X513" s="1161"/>
      <c r="Y513" s="1162"/>
    </row>
    <row r="514" spans="1:25" ht="19.5" customHeight="1" x14ac:dyDescent="0.3">
      <c r="A514" s="664">
        <v>3</v>
      </c>
      <c r="B514" s="1181" t="s">
        <v>1370</v>
      </c>
      <c r="C514" s="1201" t="s">
        <v>1393</v>
      </c>
      <c r="D514" s="1202" t="s">
        <v>45</v>
      </c>
      <c r="F514" s="664">
        <v>3</v>
      </c>
      <c r="G514" s="1183">
        <v>4116110015</v>
      </c>
      <c r="H514" s="1174" t="s">
        <v>1132</v>
      </c>
      <c r="I514" s="1190" t="s">
        <v>44</v>
      </c>
      <c r="K514" s="1094">
        <v>3</v>
      </c>
      <c r="L514" s="1214">
        <v>4115110001</v>
      </c>
      <c r="M514" s="1215" t="s">
        <v>854</v>
      </c>
      <c r="N514" s="1190" t="s">
        <v>45</v>
      </c>
      <c r="P514" s="470">
        <v>3</v>
      </c>
      <c r="Q514" s="1185">
        <v>4114110021</v>
      </c>
      <c r="R514" s="1216" t="s">
        <v>559</v>
      </c>
      <c r="S514" s="1178" t="s">
        <v>45</v>
      </c>
      <c r="V514" s="1157"/>
      <c r="W514" s="1164"/>
      <c r="X514" s="1161"/>
      <c r="Y514" s="1162"/>
    </row>
    <row r="515" spans="1:25" ht="19.5" customHeight="1" x14ac:dyDescent="0.3">
      <c r="A515" s="664">
        <v>4</v>
      </c>
      <c r="B515" s="1181" t="s">
        <v>1371</v>
      </c>
      <c r="C515" s="1201" t="s">
        <v>1394</v>
      </c>
      <c r="D515" s="1190" t="s">
        <v>44</v>
      </c>
      <c r="F515" s="664">
        <v>4</v>
      </c>
      <c r="G515" s="1184">
        <v>4116110001</v>
      </c>
      <c r="H515" s="1175" t="s">
        <v>1133</v>
      </c>
      <c r="I515" s="1190" t="s">
        <v>44</v>
      </c>
      <c r="K515" s="1094">
        <v>4</v>
      </c>
      <c r="L515" s="1214">
        <v>4115110011</v>
      </c>
      <c r="M515" s="1215" t="s">
        <v>855</v>
      </c>
      <c r="N515" s="1190" t="s">
        <v>44</v>
      </c>
      <c r="P515" s="470">
        <v>4</v>
      </c>
      <c r="Q515" s="1185">
        <v>4114110003</v>
      </c>
      <c r="R515" s="1216" t="s">
        <v>560</v>
      </c>
      <c r="S515" s="1178" t="s">
        <v>45</v>
      </c>
      <c r="V515" s="1157"/>
      <c r="W515" s="1164"/>
      <c r="X515" s="1161"/>
      <c r="Y515" s="1162"/>
    </row>
    <row r="516" spans="1:25" ht="19.5" customHeight="1" x14ac:dyDescent="0.3">
      <c r="A516" s="664">
        <v>5</v>
      </c>
      <c r="B516" s="1181" t="s">
        <v>1372</v>
      </c>
      <c r="C516" s="1201" t="s">
        <v>1395</v>
      </c>
      <c r="D516" s="1190" t="s">
        <v>44</v>
      </c>
      <c r="F516" s="664">
        <v>5</v>
      </c>
      <c r="G516" s="1183">
        <v>4116110016</v>
      </c>
      <c r="H516" s="1174" t="s">
        <v>1134</v>
      </c>
      <c r="I516" s="1190" t="s">
        <v>44</v>
      </c>
      <c r="K516" s="1094">
        <v>5</v>
      </c>
      <c r="L516" s="1089">
        <v>4115110002</v>
      </c>
      <c r="M516" s="1063" t="s">
        <v>856</v>
      </c>
      <c r="N516" s="1190" t="s">
        <v>45</v>
      </c>
      <c r="P516" s="470">
        <v>5</v>
      </c>
      <c r="Q516" s="1195">
        <v>4114110022</v>
      </c>
      <c r="R516" s="1224" t="s">
        <v>561</v>
      </c>
      <c r="S516" s="1225" t="s">
        <v>45</v>
      </c>
      <c r="V516" s="1157"/>
      <c r="W516" s="1164"/>
      <c r="X516" s="1161"/>
      <c r="Y516" s="1162"/>
    </row>
    <row r="517" spans="1:25" ht="19.5" customHeight="1" x14ac:dyDescent="0.3">
      <c r="A517" s="664">
        <v>6</v>
      </c>
      <c r="B517" s="1176" t="s">
        <v>1375</v>
      </c>
      <c r="C517" s="1191" t="s">
        <v>1398</v>
      </c>
      <c r="D517" s="1190" t="s">
        <v>45</v>
      </c>
      <c r="F517" s="664">
        <v>6</v>
      </c>
      <c r="G517" s="1204">
        <v>4116110017</v>
      </c>
      <c r="H517" s="1141" t="s">
        <v>1135</v>
      </c>
      <c r="I517" s="1205" t="s">
        <v>44</v>
      </c>
      <c r="K517" s="1094">
        <v>6</v>
      </c>
      <c r="L517" s="1214">
        <v>4115110003</v>
      </c>
      <c r="M517" s="1215" t="s">
        <v>857</v>
      </c>
      <c r="N517" s="1190" t="s">
        <v>44</v>
      </c>
      <c r="P517" s="470">
        <v>6</v>
      </c>
      <c r="Q517" s="1187">
        <v>4114110006</v>
      </c>
      <c r="R517" s="1222" t="s">
        <v>562</v>
      </c>
      <c r="S517" s="1223" t="s">
        <v>44</v>
      </c>
      <c r="V517" s="1159"/>
      <c r="W517" s="1163"/>
      <c r="Y517" s="1162"/>
    </row>
    <row r="518" spans="1:25" ht="19.5" customHeight="1" x14ac:dyDescent="0.3">
      <c r="A518" s="664">
        <v>7</v>
      </c>
      <c r="B518" s="1176" t="s">
        <v>1376</v>
      </c>
      <c r="C518" s="1191" t="s">
        <v>1399</v>
      </c>
      <c r="D518" s="1190" t="s">
        <v>45</v>
      </c>
      <c r="F518" s="664">
        <v>7</v>
      </c>
      <c r="G518" s="1183">
        <v>4116110006</v>
      </c>
      <c r="H518" s="1174" t="s">
        <v>1136</v>
      </c>
      <c r="I518" s="1190" t="s">
        <v>45</v>
      </c>
      <c r="K518" s="1094">
        <v>7</v>
      </c>
      <c r="L518" s="1092">
        <v>4115110012</v>
      </c>
      <c r="M518" s="1063" t="s">
        <v>858</v>
      </c>
      <c r="N518" s="1190" t="s">
        <v>45</v>
      </c>
      <c r="P518" s="470">
        <v>7</v>
      </c>
      <c r="Q518" s="1185">
        <v>4114110024</v>
      </c>
      <c r="R518" s="1216" t="s">
        <v>563</v>
      </c>
      <c r="S518" s="1178" t="s">
        <v>45</v>
      </c>
      <c r="V518" s="1159"/>
      <c r="W518" s="1163"/>
      <c r="Y518" s="1162"/>
    </row>
    <row r="519" spans="1:25" ht="19.5" customHeight="1" x14ac:dyDescent="0.3">
      <c r="A519" s="664">
        <v>8</v>
      </c>
      <c r="B519" s="1176" t="s">
        <v>1377</v>
      </c>
      <c r="C519" s="1191" t="s">
        <v>1400</v>
      </c>
      <c r="D519" s="1190" t="s">
        <v>44</v>
      </c>
      <c r="F519" s="664">
        <v>8</v>
      </c>
      <c r="G519" s="1183">
        <v>4116110018</v>
      </c>
      <c r="H519" s="1174" t="s">
        <v>1137</v>
      </c>
      <c r="I519" s="1190" t="s">
        <v>44</v>
      </c>
      <c r="K519" s="1094">
        <v>8</v>
      </c>
      <c r="L519" s="1092">
        <v>4115110004</v>
      </c>
      <c r="M519" s="1063" t="s">
        <v>859</v>
      </c>
      <c r="N519" s="1190" t="s">
        <v>44</v>
      </c>
      <c r="P519" s="470">
        <v>8</v>
      </c>
      <c r="Q519" s="1217">
        <v>4114110030</v>
      </c>
      <c r="R519" s="1218" t="s">
        <v>564</v>
      </c>
      <c r="S519" s="1178" t="s">
        <v>45</v>
      </c>
      <c r="V519" s="1159"/>
      <c r="W519" s="1163"/>
      <c r="Y519" s="1162"/>
    </row>
    <row r="520" spans="1:25" ht="19.5" customHeight="1" x14ac:dyDescent="0.3">
      <c r="A520" s="664">
        <v>9</v>
      </c>
      <c r="B520" s="1176" t="s">
        <v>1378</v>
      </c>
      <c r="C520" s="1191" t="s">
        <v>1401</v>
      </c>
      <c r="D520" s="1190" t="s">
        <v>45</v>
      </c>
      <c r="F520" s="664">
        <v>9</v>
      </c>
      <c r="G520" s="1183">
        <v>4116110007</v>
      </c>
      <c r="H520" s="1174" t="s">
        <v>1138</v>
      </c>
      <c r="I520" s="1190" t="s">
        <v>45</v>
      </c>
      <c r="K520" s="1094">
        <v>9</v>
      </c>
      <c r="L520" s="1092">
        <v>4115110013</v>
      </c>
      <c r="M520" s="1063" t="s">
        <v>860</v>
      </c>
      <c r="N520" s="1190" t="s">
        <v>45</v>
      </c>
      <c r="P520" s="470">
        <v>9</v>
      </c>
      <c r="Q520" s="1185">
        <v>4114110010</v>
      </c>
      <c r="R520" s="1216" t="s">
        <v>565</v>
      </c>
      <c r="S520" s="1178" t="s">
        <v>44</v>
      </c>
      <c r="V520" s="1159"/>
      <c r="W520" s="1163"/>
      <c r="Y520" s="1162"/>
    </row>
    <row r="521" spans="1:25" ht="19.5" customHeight="1" x14ac:dyDescent="0.3">
      <c r="A521" s="664">
        <v>10</v>
      </c>
      <c r="B521" s="1176" t="s">
        <v>1379</v>
      </c>
      <c r="C521" s="1191" t="s">
        <v>1402</v>
      </c>
      <c r="D521" s="1190" t="s">
        <v>44</v>
      </c>
      <c r="F521" s="664">
        <v>10</v>
      </c>
      <c r="G521" s="1183">
        <v>4116110022</v>
      </c>
      <c r="H521" s="1174" t="s">
        <v>1139</v>
      </c>
      <c r="I521" s="1190" t="s">
        <v>44</v>
      </c>
      <c r="K521" s="1094">
        <v>10</v>
      </c>
      <c r="L521" s="1092">
        <v>4115110014</v>
      </c>
      <c r="M521" s="1063" t="s">
        <v>861</v>
      </c>
      <c r="N521" s="1190" t="s">
        <v>44</v>
      </c>
      <c r="P521" s="470">
        <v>10</v>
      </c>
      <c r="Q521" s="1187">
        <v>4114110026</v>
      </c>
      <c r="R521" s="1222" t="s">
        <v>566</v>
      </c>
      <c r="S521" s="1223" t="s">
        <v>44</v>
      </c>
      <c r="V521" s="1159"/>
      <c r="W521" s="1163"/>
      <c r="Y521" s="1162"/>
    </row>
    <row r="522" spans="1:25" ht="19.5" customHeight="1" x14ac:dyDescent="0.3">
      <c r="A522" s="664">
        <v>11</v>
      </c>
      <c r="B522" s="1176" t="s">
        <v>1380</v>
      </c>
      <c r="C522" s="1191" t="s">
        <v>1403</v>
      </c>
      <c r="D522" s="1190" t="s">
        <v>44</v>
      </c>
      <c r="F522" s="664">
        <v>11</v>
      </c>
      <c r="G522" s="1183">
        <v>4116110008</v>
      </c>
      <c r="H522" s="1174" t="s">
        <v>1140</v>
      </c>
      <c r="I522" s="1190" t="s">
        <v>44</v>
      </c>
      <c r="K522" s="1094">
        <v>11</v>
      </c>
      <c r="L522" s="1092">
        <v>4115110017</v>
      </c>
      <c r="M522" s="1063" t="s">
        <v>862</v>
      </c>
      <c r="N522" s="1190" t="s">
        <v>44</v>
      </c>
      <c r="P522" s="471">
        <v>11</v>
      </c>
      <c r="Q522" s="1185">
        <v>4114110027</v>
      </c>
      <c r="R522" s="1216" t="s">
        <v>567</v>
      </c>
      <c r="S522" s="1178" t="s">
        <v>45</v>
      </c>
      <c r="V522" s="1159"/>
      <c r="W522" s="1163"/>
      <c r="Y522" s="1162"/>
    </row>
    <row r="523" spans="1:25" ht="19.5" customHeight="1" x14ac:dyDescent="0.3">
      <c r="A523" s="664">
        <v>12</v>
      </c>
      <c r="B523" s="1176" t="s">
        <v>1387</v>
      </c>
      <c r="C523" s="1191" t="s">
        <v>1410</v>
      </c>
      <c r="D523" s="1190" t="s">
        <v>44</v>
      </c>
      <c r="F523" s="664">
        <v>12</v>
      </c>
      <c r="G523" s="1183">
        <v>4116110019</v>
      </c>
      <c r="H523" s="1174" t="s">
        <v>1141</v>
      </c>
      <c r="I523" s="1190" t="s">
        <v>44</v>
      </c>
      <c r="K523" s="1094">
        <v>12</v>
      </c>
      <c r="L523" s="1089">
        <v>4115110018</v>
      </c>
      <c r="M523" s="1065" t="s">
        <v>863</v>
      </c>
      <c r="N523" s="1190" t="s">
        <v>44</v>
      </c>
      <c r="P523" s="471">
        <v>12</v>
      </c>
      <c r="Q523" s="1185">
        <v>4114110031</v>
      </c>
      <c r="R523" s="1216" t="s">
        <v>568</v>
      </c>
      <c r="S523" s="1178" t="s">
        <v>45</v>
      </c>
      <c r="V523" s="1159"/>
      <c r="W523" s="1163"/>
      <c r="Y523" s="1162"/>
    </row>
    <row r="524" spans="1:25" ht="19.5" customHeight="1" x14ac:dyDescent="0.3">
      <c r="A524" s="664">
        <v>13</v>
      </c>
      <c r="B524" s="1176" t="s">
        <v>1381</v>
      </c>
      <c r="C524" s="1191" t="s">
        <v>1404</v>
      </c>
      <c r="D524" s="1190" t="s">
        <v>44</v>
      </c>
      <c r="F524" s="664">
        <v>13</v>
      </c>
      <c r="G524" s="1184">
        <v>4116110002</v>
      </c>
      <c r="H524" s="1175" t="s">
        <v>1142</v>
      </c>
      <c r="I524" s="1190" t="s">
        <v>44</v>
      </c>
      <c r="K524" s="1094">
        <v>13</v>
      </c>
      <c r="L524" s="1092">
        <v>4115110020</v>
      </c>
      <c r="M524" s="1063" t="s">
        <v>864</v>
      </c>
      <c r="N524" s="1190" t="s">
        <v>44</v>
      </c>
      <c r="P524" s="470">
        <v>13</v>
      </c>
      <c r="Q524" s="1195">
        <v>4114110012</v>
      </c>
      <c r="R524" s="1224" t="s">
        <v>569</v>
      </c>
      <c r="S524" s="1226" t="s">
        <v>45</v>
      </c>
      <c r="V524" s="1159"/>
      <c r="W524" s="1163"/>
      <c r="Y524" s="1162"/>
    </row>
    <row r="525" spans="1:25" ht="19.5" customHeight="1" x14ac:dyDescent="0.3">
      <c r="A525" s="664">
        <v>14</v>
      </c>
      <c r="B525" s="1176" t="s">
        <v>1382</v>
      </c>
      <c r="C525" s="1191" t="s">
        <v>1405</v>
      </c>
      <c r="D525" s="1203" t="s">
        <v>44</v>
      </c>
      <c r="F525" s="664">
        <v>14</v>
      </c>
      <c r="G525" s="1183">
        <v>4116110009</v>
      </c>
      <c r="H525" s="1174" t="s">
        <v>1143</v>
      </c>
      <c r="I525" s="1203" t="s">
        <v>44</v>
      </c>
      <c r="K525" s="1094">
        <v>14</v>
      </c>
      <c r="L525" s="1092">
        <v>4115110028</v>
      </c>
      <c r="M525" s="1063" t="s">
        <v>865</v>
      </c>
      <c r="N525" s="1190" t="s">
        <v>44</v>
      </c>
      <c r="P525" s="470">
        <v>14</v>
      </c>
      <c r="Q525" s="1217">
        <v>4114110028</v>
      </c>
      <c r="R525" s="1218" t="s">
        <v>570</v>
      </c>
      <c r="S525" s="1178" t="s">
        <v>45</v>
      </c>
      <c r="V525" s="1159"/>
      <c r="W525" s="1163"/>
      <c r="Y525" s="1162"/>
    </row>
    <row r="526" spans="1:25" ht="19.5" customHeight="1" x14ac:dyDescent="0.3">
      <c r="A526" s="664">
        <v>15</v>
      </c>
      <c r="B526" s="1176" t="s">
        <v>1388</v>
      </c>
      <c r="C526" s="1191" t="s">
        <v>1411</v>
      </c>
      <c r="D526" s="1190" t="s">
        <v>44</v>
      </c>
      <c r="F526" s="664">
        <v>15</v>
      </c>
      <c r="G526" s="1183">
        <v>4116110010</v>
      </c>
      <c r="H526" s="1174" t="s">
        <v>1144</v>
      </c>
      <c r="I526" s="1190" t="s">
        <v>44</v>
      </c>
      <c r="K526" s="1094">
        <v>15</v>
      </c>
      <c r="L526" s="1092">
        <v>4115110023</v>
      </c>
      <c r="M526" s="1063" t="s">
        <v>866</v>
      </c>
      <c r="N526" s="1190" t="s">
        <v>44</v>
      </c>
      <c r="P526" s="470">
        <v>15</v>
      </c>
      <c r="Q526" s="1185">
        <v>4114110018</v>
      </c>
      <c r="R526" s="1216" t="s">
        <v>571</v>
      </c>
      <c r="S526" s="1178" t="s">
        <v>44</v>
      </c>
      <c r="V526" s="1159"/>
      <c r="W526" s="1163"/>
      <c r="Y526" s="1162"/>
    </row>
    <row r="527" spans="1:25" ht="19.5" customHeight="1" x14ac:dyDescent="0.3">
      <c r="A527" s="664">
        <v>16</v>
      </c>
      <c r="B527" s="1176" t="s">
        <v>1389</v>
      </c>
      <c r="C527" s="1191" t="s">
        <v>1412</v>
      </c>
      <c r="D527" s="1190" t="s">
        <v>44</v>
      </c>
      <c r="F527" s="664">
        <v>16</v>
      </c>
      <c r="G527" s="1183">
        <v>4116110023</v>
      </c>
      <c r="H527" s="1174" t="s">
        <v>1145</v>
      </c>
      <c r="I527" s="1203" t="s">
        <v>44</v>
      </c>
      <c r="K527" s="1094">
        <v>16</v>
      </c>
      <c r="L527" s="1185">
        <v>4115110006</v>
      </c>
      <c r="M527" s="1216" t="s">
        <v>867</v>
      </c>
      <c r="N527" s="1178" t="s">
        <v>45</v>
      </c>
      <c r="P527" s="471"/>
      <c r="Q527" s="1195"/>
      <c r="R527" s="1227"/>
      <c r="S527" s="1228"/>
      <c r="V527" s="1159"/>
      <c r="W527" s="1163"/>
      <c r="Y527" s="1162"/>
    </row>
    <row r="528" spans="1:25" ht="19.5" customHeight="1" x14ac:dyDescent="0.3">
      <c r="A528" s="664">
        <v>17</v>
      </c>
      <c r="B528" s="1176" t="s">
        <v>1383</v>
      </c>
      <c r="C528" s="1191" t="s">
        <v>1406</v>
      </c>
      <c r="D528" s="1190" t="s">
        <v>44</v>
      </c>
      <c r="F528" s="664">
        <v>17</v>
      </c>
      <c r="G528" s="1183">
        <v>4116110012</v>
      </c>
      <c r="H528" s="1174" t="s">
        <v>1146</v>
      </c>
      <c r="I528" s="1190" t="s">
        <v>45</v>
      </c>
      <c r="K528" s="1094">
        <v>17</v>
      </c>
      <c r="L528" s="1217">
        <v>4115110007</v>
      </c>
      <c r="M528" s="1218" t="s">
        <v>1223</v>
      </c>
      <c r="N528" s="1178" t="s">
        <v>45</v>
      </c>
      <c r="P528" s="470"/>
      <c r="Q528" s="1229"/>
      <c r="R528" s="1230"/>
      <c r="S528" s="1228"/>
      <c r="V528" s="1159"/>
      <c r="W528" s="1163"/>
      <c r="Y528" s="1162"/>
    </row>
    <row r="529" spans="1:25" ht="19.5" customHeight="1" x14ac:dyDescent="0.3">
      <c r="A529" s="664">
        <v>18</v>
      </c>
      <c r="B529" s="1176" t="s">
        <v>1384</v>
      </c>
      <c r="C529" s="1191" t="s">
        <v>1407</v>
      </c>
      <c r="D529" s="1203" t="s">
        <v>44</v>
      </c>
      <c r="F529" s="664">
        <v>18</v>
      </c>
      <c r="G529" s="1184">
        <v>4116110003</v>
      </c>
      <c r="H529" s="1175" t="s">
        <v>1147</v>
      </c>
      <c r="I529" s="1190" t="s">
        <v>44</v>
      </c>
      <c r="K529" s="1094">
        <v>18</v>
      </c>
      <c r="L529" s="1217">
        <v>4115110008</v>
      </c>
      <c r="M529" s="1218" t="s">
        <v>868</v>
      </c>
      <c r="N529" s="1178" t="s">
        <v>44</v>
      </c>
      <c r="P529" s="471"/>
      <c r="Q529" s="1195"/>
      <c r="R529" s="1227"/>
      <c r="S529" s="1228"/>
      <c r="V529" s="1159"/>
      <c r="W529" s="1163"/>
      <c r="Y529" s="1162"/>
    </row>
    <row r="530" spans="1:25" ht="19.5" customHeight="1" x14ac:dyDescent="0.3">
      <c r="A530" s="664">
        <v>19</v>
      </c>
      <c r="B530" s="1181" t="s">
        <v>1373</v>
      </c>
      <c r="C530" s="1201" t="s">
        <v>1396</v>
      </c>
      <c r="D530" s="1190" t="s">
        <v>44</v>
      </c>
      <c r="F530" s="664">
        <v>19</v>
      </c>
      <c r="G530" s="1183">
        <v>4116110020</v>
      </c>
      <c r="H530" s="1174" t="s">
        <v>1148</v>
      </c>
      <c r="I530" s="1190" t="s">
        <v>44</v>
      </c>
      <c r="K530" s="1094">
        <v>19</v>
      </c>
      <c r="L530" s="1185">
        <v>4115110024</v>
      </c>
      <c r="M530" s="1216" t="s">
        <v>869</v>
      </c>
      <c r="N530" s="1178" t="s">
        <v>44</v>
      </c>
      <c r="P530" s="500"/>
      <c r="Q530" s="1231"/>
      <c r="R530" s="1232"/>
      <c r="S530" s="1233"/>
      <c r="V530" s="1159"/>
      <c r="W530" s="1163"/>
      <c r="Y530" s="1162"/>
    </row>
    <row r="531" spans="1:25" ht="19.5" customHeight="1" x14ac:dyDescent="0.3">
      <c r="A531" s="664">
        <v>20</v>
      </c>
      <c r="B531" s="1181" t="s">
        <v>1374</v>
      </c>
      <c r="C531" s="1201" t="s">
        <v>1397</v>
      </c>
      <c r="D531" s="1190" t="s">
        <v>45</v>
      </c>
      <c r="F531" s="664">
        <v>20</v>
      </c>
      <c r="G531" s="1204">
        <v>4116110021</v>
      </c>
      <c r="H531" s="1141" t="s">
        <v>1149</v>
      </c>
      <c r="I531" s="1205" t="s">
        <v>45</v>
      </c>
      <c r="K531" s="1094">
        <v>20</v>
      </c>
      <c r="L531" s="1185">
        <v>4115110025</v>
      </c>
      <c r="M531" s="1216" t="s">
        <v>870</v>
      </c>
      <c r="N531" s="1178" t="s">
        <v>45</v>
      </c>
      <c r="P531" s="500"/>
      <c r="Q531" s="1234"/>
      <c r="R531" s="1235"/>
      <c r="S531" s="1236"/>
      <c r="V531" s="1159"/>
      <c r="W531" s="1163"/>
      <c r="Y531" s="1162"/>
    </row>
    <row r="532" spans="1:25" ht="19.5" customHeight="1" x14ac:dyDescent="0.3">
      <c r="A532" s="664">
        <v>21</v>
      </c>
      <c r="B532" s="1361" t="s">
        <v>1390</v>
      </c>
      <c r="C532" s="1362" t="s">
        <v>1413</v>
      </c>
      <c r="D532" s="1190" t="s">
        <v>44</v>
      </c>
      <c r="F532" s="664">
        <v>21</v>
      </c>
      <c r="G532" s="1183">
        <v>4116110013</v>
      </c>
      <c r="H532" s="1174" t="s">
        <v>1150</v>
      </c>
      <c r="I532" s="1190" t="s">
        <v>45</v>
      </c>
      <c r="K532" s="1094"/>
      <c r="L532" s="1185"/>
      <c r="M532" s="1216"/>
      <c r="N532" s="1178"/>
      <c r="P532" s="500"/>
      <c r="Q532" s="1234"/>
      <c r="R532" s="1235"/>
      <c r="S532" s="1236"/>
      <c r="V532" s="1159"/>
      <c r="W532" s="1163"/>
      <c r="Y532" s="1162"/>
    </row>
    <row r="533" spans="1:25" ht="19.5" customHeight="1" x14ac:dyDescent="0.3">
      <c r="A533" s="664">
        <v>22</v>
      </c>
      <c r="B533" s="1176" t="s">
        <v>1385</v>
      </c>
      <c r="C533" s="1191" t="s">
        <v>1408</v>
      </c>
      <c r="D533" s="1190" t="s">
        <v>44</v>
      </c>
      <c r="F533" s="664">
        <v>22</v>
      </c>
      <c r="G533" s="1183">
        <v>4116110014</v>
      </c>
      <c r="H533" s="1174" t="s">
        <v>1151</v>
      </c>
      <c r="I533" s="1190" t="s">
        <v>44</v>
      </c>
      <c r="K533" s="470"/>
      <c r="L533" s="1219"/>
      <c r="M533" s="1220"/>
      <c r="N533" s="1221"/>
      <c r="P533" s="500"/>
      <c r="Q533" s="1219"/>
      <c r="R533" s="1220"/>
      <c r="S533" s="1221"/>
      <c r="V533" s="1159"/>
      <c r="W533" s="1163"/>
      <c r="Y533" s="1162"/>
    </row>
    <row r="534" spans="1:25" ht="19.5" customHeight="1" x14ac:dyDescent="0.3">
      <c r="A534" s="664">
        <v>23</v>
      </c>
      <c r="B534" s="1176" t="s">
        <v>1391</v>
      </c>
      <c r="C534" s="1191" t="s">
        <v>1414</v>
      </c>
      <c r="D534" s="1190" t="s">
        <v>44</v>
      </c>
      <c r="F534" s="470"/>
      <c r="G534" s="1206"/>
      <c r="H534" s="1207"/>
      <c r="I534" s="1208"/>
      <c r="K534" s="470"/>
      <c r="L534" s="1219"/>
      <c r="M534" s="1220"/>
      <c r="N534" s="1221"/>
      <c r="P534" s="500"/>
      <c r="Q534" s="1219"/>
      <c r="R534" s="1220"/>
      <c r="S534" s="1221"/>
    </row>
    <row r="535" spans="1:25" ht="19.5" customHeight="1" x14ac:dyDescent="0.2">
      <c r="A535" s="664">
        <v>24</v>
      </c>
      <c r="B535" s="1183"/>
      <c r="C535" s="1174"/>
      <c r="D535" s="1190"/>
      <c r="F535" s="470"/>
      <c r="G535" s="1209"/>
      <c r="H535" s="1210"/>
      <c r="I535" s="1211"/>
      <c r="K535" s="470"/>
      <c r="L535" s="1209"/>
      <c r="M535" s="1210"/>
      <c r="N535" s="1211"/>
      <c r="P535" s="500"/>
      <c r="Q535" s="1209"/>
      <c r="R535" s="1210"/>
      <c r="S535" s="1211"/>
    </row>
    <row r="536" spans="1:25" ht="19.5" customHeight="1" thickBot="1" x14ac:dyDescent="0.3">
      <c r="A536" s="668"/>
      <c r="B536" s="699"/>
      <c r="C536" s="700"/>
      <c r="D536" s="677"/>
      <c r="F536" s="475"/>
      <c r="G536" s="284"/>
      <c r="H536" s="829"/>
      <c r="I536" s="494"/>
      <c r="K536" s="475"/>
      <c r="L536" s="284"/>
      <c r="M536" s="829"/>
      <c r="N536" s="494"/>
      <c r="P536" s="830"/>
      <c r="Q536" s="284"/>
      <c r="R536" s="829"/>
      <c r="S536" s="494"/>
    </row>
    <row r="537" spans="1:25" ht="19.5" customHeight="1" x14ac:dyDescent="0.2">
      <c r="C537" s="717"/>
      <c r="F537" s="479"/>
      <c r="G537" s="365"/>
      <c r="H537" s="366"/>
      <c r="I537" s="828"/>
      <c r="J537" s="63"/>
      <c r="K537" s="479"/>
      <c r="L537" s="365"/>
      <c r="M537" s="366"/>
      <c r="N537" s="828"/>
      <c r="O537" s="63"/>
      <c r="P537" s="365"/>
      <c r="Q537" s="365"/>
      <c r="R537" s="366"/>
      <c r="S537" s="828"/>
    </row>
    <row r="538" spans="1:25" ht="19.5" customHeight="1" x14ac:dyDescent="0.2">
      <c r="B538" s="462"/>
      <c r="C538" s="659" t="s">
        <v>115</v>
      </c>
      <c r="D538" s="125">
        <f>COUNTIF(D512:D536,"L")</f>
        <v>18</v>
      </c>
      <c r="G538" s="462"/>
      <c r="H538" s="464" t="s">
        <v>115</v>
      </c>
      <c r="I538" s="125">
        <f>COUNTIF(I512:I536,"L")</f>
        <v>17</v>
      </c>
      <c r="J538" s="63"/>
      <c r="L538" s="462"/>
      <c r="M538" s="464" t="s">
        <v>115</v>
      </c>
      <c r="N538" s="125">
        <f>COUNTIF(N512:N536,"L")</f>
        <v>13</v>
      </c>
      <c r="O538" s="63"/>
      <c r="Q538" s="462"/>
      <c r="R538" s="464" t="s">
        <v>115</v>
      </c>
      <c r="S538" s="125">
        <f>COUNTIF(S512:S536,"L")</f>
        <v>6</v>
      </c>
    </row>
    <row r="539" spans="1:25" ht="19.5" customHeight="1" thickBot="1" x14ac:dyDescent="0.25">
      <c r="B539" s="462"/>
      <c r="C539" s="659" t="s">
        <v>264</v>
      </c>
      <c r="D539" s="125">
        <f>COUNTIF(D512:E536,"P")</f>
        <v>5</v>
      </c>
      <c r="G539" s="462"/>
      <c r="H539" s="464" t="s">
        <v>264</v>
      </c>
      <c r="I539" s="125">
        <f>COUNTIF(I512:I536,"P")</f>
        <v>5</v>
      </c>
      <c r="J539" s="63"/>
      <c r="L539" s="462"/>
      <c r="M539" s="464" t="s">
        <v>264</v>
      </c>
      <c r="N539" s="125">
        <f>COUNTIF(N512:N536,"P")</f>
        <v>7</v>
      </c>
      <c r="O539" s="63"/>
      <c r="Q539" s="462"/>
      <c r="R539" s="464" t="s">
        <v>264</v>
      </c>
      <c r="S539" s="125">
        <f>COUNTIF(S512:S536,"P")</f>
        <v>9</v>
      </c>
    </row>
    <row r="540" spans="1:25" ht="19.5" customHeight="1" x14ac:dyDescent="0.2">
      <c r="B540" s="462"/>
      <c r="C540" s="659"/>
      <c r="D540" s="394">
        <f>SUM(D538:D539)</f>
        <v>23</v>
      </c>
      <c r="I540" s="394">
        <f>SUM(I538:I539)</f>
        <v>22</v>
      </c>
      <c r="J540" s="63"/>
      <c r="N540" s="394">
        <f>SUM(N538:N539)</f>
        <v>20</v>
      </c>
      <c r="O540" s="63"/>
      <c r="S540" s="394">
        <f>SUM(S538:S539)</f>
        <v>15</v>
      </c>
    </row>
    <row r="541" spans="1:25" ht="19.5" customHeight="1" x14ac:dyDescent="0.2">
      <c r="A541" s="125" t="s">
        <v>265</v>
      </c>
      <c r="B541" s="462"/>
      <c r="C541" s="520"/>
      <c r="F541" s="125" t="s">
        <v>265</v>
      </c>
      <c r="G541" s="462"/>
      <c r="H541" s="463"/>
      <c r="J541" s="63"/>
      <c r="K541" s="125" t="s">
        <v>265</v>
      </c>
      <c r="L541" s="462"/>
      <c r="M541" s="463"/>
      <c r="O541" s="63"/>
      <c r="P541" s="125" t="s">
        <v>265</v>
      </c>
      <c r="Q541" s="462"/>
      <c r="R541" s="463"/>
    </row>
    <row r="542" spans="1:25" x14ac:dyDescent="0.2">
      <c r="B542" s="462"/>
      <c r="C542" s="520" t="s">
        <v>1367</v>
      </c>
      <c r="H542" s="125" t="s">
        <v>1368</v>
      </c>
      <c r="I542" s="479"/>
      <c r="M542" s="125" t="s">
        <v>871</v>
      </c>
      <c r="R542" s="125" t="s">
        <v>1208</v>
      </c>
      <c r="S542" s="479"/>
    </row>
    <row r="543" spans="1:25" x14ac:dyDescent="0.2">
      <c r="A543"/>
      <c r="B543" s="111"/>
      <c r="C543" s="715"/>
      <c r="D543"/>
      <c r="H543" s="486"/>
      <c r="M543" s="486"/>
      <c r="R543" s="486"/>
    </row>
    <row r="544" spans="1:25" ht="18.75" customHeight="1" x14ac:dyDescent="0.25">
      <c r="A544" s="824" t="s">
        <v>1364</v>
      </c>
      <c r="B544" s="825"/>
      <c r="C544" s="1095"/>
      <c r="D544" s="825"/>
      <c r="E544" s="825"/>
      <c r="F544" s="1096"/>
      <c r="G544" s="825"/>
      <c r="H544" s="825"/>
      <c r="I544" s="944"/>
      <c r="J544" s="944"/>
      <c r="K544" s="946"/>
      <c r="L544" s="606"/>
      <c r="M544" s="606"/>
      <c r="N544" s="606"/>
      <c r="O544" s="606"/>
      <c r="P544" s="606"/>
      <c r="Q544" s="606"/>
      <c r="R544" s="606"/>
      <c r="S544" s="606"/>
    </row>
    <row r="545" spans="1:19" ht="18.75" customHeight="1" x14ac:dyDescent="0.25">
      <c r="A545" s="824" t="s">
        <v>622</v>
      </c>
      <c r="B545" s="822"/>
      <c r="C545" s="823"/>
      <c r="D545" s="825"/>
      <c r="E545" s="825"/>
      <c r="F545" s="1096"/>
      <c r="G545" s="825"/>
      <c r="H545" s="825"/>
      <c r="I545" s="944"/>
      <c r="J545" s="944"/>
      <c r="K545" s="946"/>
      <c r="L545" s="606"/>
      <c r="M545" s="606"/>
      <c r="N545" s="606"/>
      <c r="O545" s="606"/>
      <c r="P545" s="606"/>
      <c r="Q545" s="606"/>
      <c r="R545" s="606"/>
      <c r="S545" s="606"/>
    </row>
    <row r="546" spans="1:19" ht="18.75" customHeight="1" x14ac:dyDescent="0.25">
      <c r="A546" s="824" t="s">
        <v>142</v>
      </c>
      <c r="B546" s="825"/>
      <c r="C546" s="1095"/>
      <c r="D546" s="825"/>
      <c r="E546" s="825"/>
      <c r="F546" s="1096"/>
      <c r="G546" s="825"/>
      <c r="H546" s="825"/>
      <c r="I546" s="944"/>
      <c r="J546" s="944"/>
      <c r="K546" s="946"/>
      <c r="L546" s="606"/>
      <c r="M546" s="606"/>
      <c r="N546" s="606"/>
      <c r="O546" s="606"/>
      <c r="P546" s="606"/>
      <c r="Q546" s="606"/>
      <c r="R546" s="606"/>
      <c r="S546" s="606"/>
    </row>
    <row r="547" spans="1:19" x14ac:dyDescent="0.2">
      <c r="A547" s="822"/>
      <c r="B547" s="822"/>
      <c r="C547" s="823"/>
      <c r="D547" s="822"/>
      <c r="E547" s="822"/>
      <c r="F547" s="822"/>
      <c r="G547" s="822"/>
      <c r="H547" s="822"/>
      <c r="I547" s="606"/>
      <c r="J547" s="606"/>
      <c r="K547" s="606"/>
      <c r="L547" s="606"/>
      <c r="M547" s="606"/>
      <c r="N547" s="606"/>
      <c r="O547" s="606"/>
      <c r="P547" s="606"/>
      <c r="Q547" s="606"/>
      <c r="R547" s="606"/>
      <c r="S547" s="606"/>
    </row>
    <row r="548" spans="1:19" ht="16.5" thickBot="1" x14ac:dyDescent="0.3">
      <c r="A548" s="945" t="s">
        <v>617</v>
      </c>
      <c r="B548" s="945"/>
      <c r="C548" s="722"/>
      <c r="D548" s="945"/>
      <c r="E548" s="606"/>
      <c r="F548" s="945" t="s">
        <v>616</v>
      </c>
      <c r="G548" s="945"/>
      <c r="H548" s="945"/>
      <c r="I548" s="945"/>
      <c r="J548" s="606"/>
      <c r="K548" s="945" t="s">
        <v>618</v>
      </c>
      <c r="L548" s="945"/>
      <c r="M548" s="945"/>
      <c r="N548" s="945"/>
      <c r="O548" s="606"/>
      <c r="P548" s="945" t="s">
        <v>674</v>
      </c>
      <c r="Q548" s="945"/>
      <c r="R548" s="945"/>
      <c r="S548" s="606"/>
    </row>
    <row r="549" spans="1:19" ht="16.5" thickBot="1" x14ac:dyDescent="0.3">
      <c r="A549" s="950" t="s">
        <v>152</v>
      </c>
      <c r="B549" s="951" t="s">
        <v>41</v>
      </c>
      <c r="C549" s="951" t="s">
        <v>42</v>
      </c>
      <c r="D549" s="952" t="s">
        <v>153</v>
      </c>
      <c r="E549" s="606"/>
      <c r="F549" s="950" t="s">
        <v>152</v>
      </c>
      <c r="G549" s="951" t="s">
        <v>41</v>
      </c>
      <c r="H549" s="951" t="s">
        <v>42</v>
      </c>
      <c r="I549" s="952" t="s">
        <v>153</v>
      </c>
      <c r="J549" s="606"/>
      <c r="K549" s="950" t="s">
        <v>152</v>
      </c>
      <c r="L549" s="951" t="s">
        <v>41</v>
      </c>
      <c r="M549" s="951" t="s">
        <v>42</v>
      </c>
      <c r="N549" s="952" t="s">
        <v>153</v>
      </c>
      <c r="O549" s="606"/>
      <c r="P549" s="950" t="s">
        <v>152</v>
      </c>
      <c r="Q549" s="951" t="s">
        <v>41</v>
      </c>
      <c r="R549" s="951" t="s">
        <v>42</v>
      </c>
      <c r="S549" s="952" t="s">
        <v>153</v>
      </c>
    </row>
    <row r="550" spans="1:19" ht="15.75" x14ac:dyDescent="0.25">
      <c r="A550" s="953"/>
      <c r="B550" s="954"/>
      <c r="C550" s="954"/>
      <c r="D550" s="955"/>
      <c r="E550" s="606"/>
      <c r="F550" s="953"/>
      <c r="G550" s="954"/>
      <c r="H550" s="954"/>
      <c r="I550" s="955"/>
      <c r="J550" s="606"/>
      <c r="K550" s="953"/>
      <c r="L550" s="954"/>
      <c r="M550" s="954"/>
      <c r="N550" s="955"/>
      <c r="O550" s="606"/>
      <c r="P550" s="1258"/>
      <c r="Q550" s="954"/>
      <c r="R550" s="954"/>
      <c r="S550" s="955"/>
    </row>
    <row r="551" spans="1:19" ht="18.75" x14ac:dyDescent="0.2">
      <c r="A551" s="466">
        <v>1</v>
      </c>
      <c r="B551" s="1195">
        <v>4113110007</v>
      </c>
      <c r="C551" s="1227" t="s">
        <v>353</v>
      </c>
      <c r="D551" s="1228" t="s">
        <v>44</v>
      </c>
      <c r="E551" s="606"/>
      <c r="F551" s="956">
        <v>1</v>
      </c>
      <c r="G551" s="1195">
        <v>4112110007</v>
      </c>
      <c r="H551" s="1224" t="s">
        <v>284</v>
      </c>
      <c r="I551" s="1228" t="s">
        <v>44</v>
      </c>
      <c r="J551" s="606"/>
      <c r="K551" s="490">
        <v>1</v>
      </c>
      <c r="L551" s="1231">
        <v>4111110013</v>
      </c>
      <c r="M551" s="1232" t="s">
        <v>266</v>
      </c>
      <c r="N551" s="1228" t="s">
        <v>45</v>
      </c>
      <c r="O551" s="606"/>
      <c r="P551" s="490">
        <v>1</v>
      </c>
      <c r="Q551" s="1234">
        <v>4110110027</v>
      </c>
      <c r="R551" s="1235" t="s">
        <v>38</v>
      </c>
      <c r="S551" s="1228" t="s">
        <v>44</v>
      </c>
    </row>
    <row r="552" spans="1:19" ht="18.75" x14ac:dyDescent="0.2">
      <c r="A552" s="470">
        <v>2</v>
      </c>
      <c r="B552" s="1195">
        <v>4113110008</v>
      </c>
      <c r="C552" s="1227" t="s">
        <v>354</v>
      </c>
      <c r="D552" s="1228" t="s">
        <v>44</v>
      </c>
      <c r="E552" s="606"/>
      <c r="F552" s="956">
        <v>2</v>
      </c>
      <c r="G552" s="1195">
        <v>4112110008</v>
      </c>
      <c r="H552" s="1224" t="s">
        <v>285</v>
      </c>
      <c r="I552" s="1228" t="s">
        <v>44</v>
      </c>
      <c r="J552" s="606"/>
      <c r="K552" s="471">
        <v>2</v>
      </c>
      <c r="L552" s="1231">
        <v>4111110015</v>
      </c>
      <c r="M552" s="1232" t="s">
        <v>267</v>
      </c>
      <c r="N552" s="1228" t="s">
        <v>45</v>
      </c>
      <c r="O552" s="606"/>
      <c r="P552" s="471">
        <v>2</v>
      </c>
      <c r="Q552" s="1253">
        <v>4110110001</v>
      </c>
      <c r="R552" s="1256" t="s">
        <v>2</v>
      </c>
      <c r="S552" s="1228" t="s">
        <v>44</v>
      </c>
    </row>
    <row r="553" spans="1:19" ht="18.75" x14ac:dyDescent="0.2">
      <c r="A553" s="470">
        <v>3</v>
      </c>
      <c r="B553" s="1195">
        <v>4113110009</v>
      </c>
      <c r="C553" s="1227" t="s">
        <v>355</v>
      </c>
      <c r="D553" s="1228" t="s">
        <v>45</v>
      </c>
      <c r="E553" s="606"/>
      <c r="F553" s="956">
        <v>3</v>
      </c>
      <c r="G553" s="1229">
        <v>4112110009</v>
      </c>
      <c r="H553" s="1230" t="s">
        <v>286</v>
      </c>
      <c r="I553" s="1228" t="s">
        <v>45</v>
      </c>
      <c r="J553" s="606"/>
      <c r="K553" s="471">
        <v>3</v>
      </c>
      <c r="L553" s="1231">
        <v>4111110002</v>
      </c>
      <c r="M553" s="1255" t="s">
        <v>268</v>
      </c>
      <c r="N553" s="1228" t="s">
        <v>45</v>
      </c>
      <c r="O553" s="606"/>
      <c r="P553" s="471">
        <v>3</v>
      </c>
      <c r="Q553" s="1253">
        <v>4110110002</v>
      </c>
      <c r="R553" s="1254" t="s">
        <v>3</v>
      </c>
      <c r="S553" s="1228" t="s">
        <v>44</v>
      </c>
    </row>
    <row r="554" spans="1:19" ht="18.75" x14ac:dyDescent="0.2">
      <c r="A554" s="470">
        <v>4</v>
      </c>
      <c r="B554" s="1195">
        <v>4113110010</v>
      </c>
      <c r="C554" s="1227" t="s">
        <v>356</v>
      </c>
      <c r="D554" s="1228" t="s">
        <v>44</v>
      </c>
      <c r="E554" s="606"/>
      <c r="F554" s="956">
        <v>4</v>
      </c>
      <c r="G554" s="1229">
        <v>4112110010</v>
      </c>
      <c r="H554" s="1230" t="s">
        <v>287</v>
      </c>
      <c r="I554" s="1228" t="s">
        <v>44</v>
      </c>
      <c r="J554" s="606"/>
      <c r="K554" s="471">
        <v>4</v>
      </c>
      <c r="L554" s="1231">
        <v>4111110003</v>
      </c>
      <c r="M554" s="1232" t="s">
        <v>269</v>
      </c>
      <c r="N554" s="1228" t="s">
        <v>44</v>
      </c>
      <c r="O554" s="606"/>
      <c r="P554" s="471">
        <v>4</v>
      </c>
      <c r="Q554" s="1253">
        <v>4110110003</v>
      </c>
      <c r="R554" s="1254" t="s">
        <v>4</v>
      </c>
      <c r="S554" s="1228" t="s">
        <v>45</v>
      </c>
    </row>
    <row r="555" spans="1:19" ht="18.75" x14ac:dyDescent="0.2">
      <c r="A555" s="470">
        <v>5</v>
      </c>
      <c r="B555" s="1229">
        <v>4113110025</v>
      </c>
      <c r="C555" s="1230" t="s">
        <v>357</v>
      </c>
      <c r="D555" s="1228" t="s">
        <v>44</v>
      </c>
      <c r="E555" s="606"/>
      <c r="F555" s="956">
        <v>5</v>
      </c>
      <c r="G555" s="1195">
        <v>4112110002</v>
      </c>
      <c r="H555" s="1224" t="s">
        <v>288</v>
      </c>
      <c r="I555" s="1228" t="s">
        <v>44</v>
      </c>
      <c r="J555" s="606"/>
      <c r="K555" s="471">
        <v>5</v>
      </c>
      <c r="L555" s="1231">
        <v>4111110017</v>
      </c>
      <c r="M555" s="1232" t="s">
        <v>270</v>
      </c>
      <c r="N555" s="1228" t="s">
        <v>44</v>
      </c>
      <c r="O555" s="606"/>
      <c r="P555" s="471">
        <v>5</v>
      </c>
      <c r="Q555" s="1253">
        <v>4110110012</v>
      </c>
      <c r="R555" s="1254" t="s">
        <v>9</v>
      </c>
      <c r="S555" s="1228" t="s">
        <v>44</v>
      </c>
    </row>
    <row r="556" spans="1:19" ht="18.75" x14ac:dyDescent="0.2">
      <c r="A556" s="470">
        <v>6</v>
      </c>
      <c r="B556" s="1195">
        <v>4113110011</v>
      </c>
      <c r="C556" s="1227" t="s">
        <v>358</v>
      </c>
      <c r="D556" s="1252" t="s">
        <v>44</v>
      </c>
      <c r="E556" s="606"/>
      <c r="F556" s="956">
        <v>6</v>
      </c>
      <c r="G556" s="1229">
        <v>4112110011</v>
      </c>
      <c r="H556" s="1230" t="s">
        <v>289</v>
      </c>
      <c r="I556" s="1228" t="s">
        <v>44</v>
      </c>
      <c r="J556" s="606"/>
      <c r="K556" s="471">
        <v>6</v>
      </c>
      <c r="L556" s="1231">
        <v>4111110004</v>
      </c>
      <c r="M556" s="1232" t="s">
        <v>271</v>
      </c>
      <c r="N556" s="1228" t="s">
        <v>44</v>
      </c>
      <c r="O556" s="606"/>
      <c r="P556" s="471">
        <v>6</v>
      </c>
      <c r="Q556" s="1253">
        <v>4110110013</v>
      </c>
      <c r="R556" s="1254" t="s">
        <v>10</v>
      </c>
      <c r="S556" s="1228" t="s">
        <v>44</v>
      </c>
    </row>
    <row r="557" spans="1:19" ht="18.75" x14ac:dyDescent="0.2">
      <c r="A557" s="470">
        <v>7</v>
      </c>
      <c r="B557" s="1195">
        <v>4113110012</v>
      </c>
      <c r="C557" s="1227" t="s">
        <v>359</v>
      </c>
      <c r="D557" s="1228" t="s">
        <v>44</v>
      </c>
      <c r="E557" s="606"/>
      <c r="F557" s="956">
        <v>7</v>
      </c>
      <c r="G557" s="1229">
        <v>4112110012</v>
      </c>
      <c r="H557" s="1230" t="s">
        <v>290</v>
      </c>
      <c r="I557" s="1228" t="s">
        <v>45</v>
      </c>
      <c r="J557" s="606"/>
      <c r="K557" s="471">
        <v>7</v>
      </c>
      <c r="L557" s="1231">
        <v>4111110005</v>
      </c>
      <c r="M557" s="1232" t="s">
        <v>272</v>
      </c>
      <c r="N557" s="1228" t="s">
        <v>45</v>
      </c>
      <c r="O557" s="606"/>
      <c r="P557" s="471">
        <v>7</v>
      </c>
      <c r="Q557" s="1234">
        <v>4110110026</v>
      </c>
      <c r="R557" s="1235" t="s">
        <v>260</v>
      </c>
      <c r="S557" s="1228" t="s">
        <v>44</v>
      </c>
    </row>
    <row r="558" spans="1:19" ht="18.75" x14ac:dyDescent="0.2">
      <c r="A558" s="470">
        <v>8</v>
      </c>
      <c r="B558" s="1229">
        <v>4113110001</v>
      </c>
      <c r="C558" s="1230" t="s">
        <v>360</v>
      </c>
      <c r="D558" s="1228" t="s">
        <v>44</v>
      </c>
      <c r="E558" s="606"/>
      <c r="F558" s="956">
        <v>8</v>
      </c>
      <c r="G558" s="1229">
        <v>4112110004</v>
      </c>
      <c r="H558" s="1230" t="s">
        <v>291</v>
      </c>
      <c r="I558" s="1228" t="s">
        <v>44</v>
      </c>
      <c r="J558" s="606"/>
      <c r="K558" s="471">
        <v>8</v>
      </c>
      <c r="L558" s="1231">
        <v>4111110006</v>
      </c>
      <c r="M558" s="1232" t="s">
        <v>273</v>
      </c>
      <c r="N558" s="1228" t="s">
        <v>45</v>
      </c>
      <c r="O558" s="606"/>
      <c r="P558" s="471">
        <v>8</v>
      </c>
      <c r="Q558" s="1253">
        <v>4110110004</v>
      </c>
      <c r="R558" s="1254" t="s">
        <v>5</v>
      </c>
      <c r="S558" s="1228" t="s">
        <v>45</v>
      </c>
    </row>
    <row r="559" spans="1:19" ht="18.75" x14ac:dyDescent="0.2">
      <c r="A559" s="470">
        <v>9</v>
      </c>
      <c r="B559" s="1195">
        <v>4113110014</v>
      </c>
      <c r="C559" s="1227" t="s">
        <v>361</v>
      </c>
      <c r="D559" s="1228" t="s">
        <v>44</v>
      </c>
      <c r="E559" s="606"/>
      <c r="F559" s="956">
        <v>9</v>
      </c>
      <c r="G559" s="1229">
        <v>4112110013</v>
      </c>
      <c r="H559" s="1230" t="s">
        <v>292</v>
      </c>
      <c r="I559" s="1228" t="s">
        <v>44</v>
      </c>
      <c r="J559" s="606"/>
      <c r="K559" s="471">
        <v>9</v>
      </c>
      <c r="L559" s="1231">
        <v>4111110007</v>
      </c>
      <c r="M559" s="1232" t="s">
        <v>274</v>
      </c>
      <c r="N559" s="1228" t="s">
        <v>44</v>
      </c>
      <c r="O559" s="606"/>
      <c r="P559" s="471">
        <v>9</v>
      </c>
      <c r="Q559" s="1234">
        <v>4110110015</v>
      </c>
      <c r="R559" s="1235" t="s">
        <v>11</v>
      </c>
      <c r="S559" s="1228" t="s">
        <v>44</v>
      </c>
    </row>
    <row r="560" spans="1:19" ht="18.75" x14ac:dyDescent="0.2">
      <c r="A560" s="470">
        <v>10</v>
      </c>
      <c r="B560" s="1195">
        <v>4113110015</v>
      </c>
      <c r="C560" s="1227" t="s">
        <v>362</v>
      </c>
      <c r="D560" s="1228" t="s">
        <v>44</v>
      </c>
      <c r="E560" s="606"/>
      <c r="F560" s="956">
        <v>10</v>
      </c>
      <c r="G560" s="1229">
        <v>4112110014</v>
      </c>
      <c r="H560" s="1230" t="s">
        <v>293</v>
      </c>
      <c r="I560" s="1228" t="s">
        <v>45</v>
      </c>
      <c r="J560" s="606"/>
      <c r="K560" s="471">
        <v>10</v>
      </c>
      <c r="L560" s="1231">
        <v>4111110008</v>
      </c>
      <c r="M560" s="1232" t="s">
        <v>275</v>
      </c>
      <c r="N560" s="1228" t="s">
        <v>45</v>
      </c>
      <c r="O560" s="606"/>
      <c r="P560" s="471">
        <v>10</v>
      </c>
      <c r="Q560" s="1253">
        <v>4110110009</v>
      </c>
      <c r="R560" s="1254" t="s">
        <v>8</v>
      </c>
      <c r="S560" s="1228" t="s">
        <v>45</v>
      </c>
    </row>
    <row r="561" spans="1:19" ht="18.75" x14ac:dyDescent="0.2">
      <c r="A561" s="471">
        <v>11</v>
      </c>
      <c r="B561" s="1195">
        <v>4113110016</v>
      </c>
      <c r="C561" s="1227" t="s">
        <v>363</v>
      </c>
      <c r="D561" s="1228" t="s">
        <v>44</v>
      </c>
      <c r="E561" s="606"/>
      <c r="F561" s="956">
        <v>11</v>
      </c>
      <c r="G561" s="1229">
        <v>4112110015</v>
      </c>
      <c r="H561" s="1230" t="s">
        <v>294</v>
      </c>
      <c r="I561" s="1228" t="s">
        <v>44</v>
      </c>
      <c r="J561" s="606"/>
      <c r="K561" s="471">
        <v>11</v>
      </c>
      <c r="L561" s="1231">
        <v>4111110009</v>
      </c>
      <c r="M561" s="1232" t="s">
        <v>276</v>
      </c>
      <c r="N561" s="1228" t="s">
        <v>45</v>
      </c>
      <c r="O561" s="606"/>
      <c r="P561" s="471">
        <v>11</v>
      </c>
      <c r="Q561" s="1253">
        <v>4110110005</v>
      </c>
      <c r="R561" s="1254" t="s">
        <v>37</v>
      </c>
      <c r="S561" s="1228" t="s">
        <v>44</v>
      </c>
    </row>
    <row r="562" spans="1:19" ht="18.75" x14ac:dyDescent="0.2">
      <c r="A562" s="471">
        <v>12</v>
      </c>
      <c r="B562" s="1195">
        <v>4113110017</v>
      </c>
      <c r="C562" s="1227" t="s">
        <v>364</v>
      </c>
      <c r="D562" s="1228" t="s">
        <v>45</v>
      </c>
      <c r="E562" s="606"/>
      <c r="F562" s="956">
        <v>12</v>
      </c>
      <c r="G562" s="1195">
        <v>4112110016</v>
      </c>
      <c r="H562" s="1224" t="s">
        <v>295</v>
      </c>
      <c r="I562" s="1228" t="s">
        <v>45</v>
      </c>
      <c r="J562" s="606"/>
      <c r="K562" s="471">
        <v>12</v>
      </c>
      <c r="L562" s="1231">
        <v>4111110019</v>
      </c>
      <c r="M562" s="1232" t="s">
        <v>277</v>
      </c>
      <c r="N562" s="1228" t="s">
        <v>44</v>
      </c>
      <c r="O562" s="606"/>
      <c r="P562" s="471">
        <v>12</v>
      </c>
      <c r="Q562" s="1253">
        <v>4110110016</v>
      </c>
      <c r="R562" s="1254" t="s">
        <v>12</v>
      </c>
      <c r="S562" s="1228" t="s">
        <v>44</v>
      </c>
    </row>
    <row r="563" spans="1:19" ht="18.75" x14ac:dyDescent="0.2">
      <c r="A563" s="470">
        <v>13</v>
      </c>
      <c r="B563" s="1195">
        <v>4113110018</v>
      </c>
      <c r="C563" s="1227" t="s">
        <v>365</v>
      </c>
      <c r="D563" s="1228" t="s">
        <v>44</v>
      </c>
      <c r="E563" s="606"/>
      <c r="F563" s="956">
        <v>13</v>
      </c>
      <c r="G563" s="1195">
        <v>4112110017</v>
      </c>
      <c r="H563" s="1224" t="s">
        <v>296</v>
      </c>
      <c r="I563" s="1228" t="s">
        <v>44</v>
      </c>
      <c r="J563" s="606"/>
      <c r="K563" s="471">
        <v>13</v>
      </c>
      <c r="L563" s="1231">
        <v>4111110020</v>
      </c>
      <c r="M563" s="1232" t="s">
        <v>278</v>
      </c>
      <c r="N563" s="1228" t="s">
        <v>45</v>
      </c>
      <c r="O563" s="606"/>
      <c r="P563" s="471">
        <v>13</v>
      </c>
      <c r="Q563" s="1234">
        <v>4110110006</v>
      </c>
      <c r="R563" s="1235" t="s">
        <v>6</v>
      </c>
      <c r="S563" s="1228" t="s">
        <v>44</v>
      </c>
    </row>
    <row r="564" spans="1:19" ht="18.75" x14ac:dyDescent="0.2">
      <c r="A564" s="470">
        <v>14</v>
      </c>
      <c r="B564" s="1195">
        <v>4113110002</v>
      </c>
      <c r="C564" s="1227" t="s">
        <v>366</v>
      </c>
      <c r="D564" s="1228" t="s">
        <v>44</v>
      </c>
      <c r="E564" s="606"/>
      <c r="F564" s="956">
        <v>14</v>
      </c>
      <c r="G564" s="1195">
        <v>4112110018</v>
      </c>
      <c r="H564" s="1224" t="s">
        <v>297</v>
      </c>
      <c r="I564" s="1228" t="s">
        <v>45</v>
      </c>
      <c r="J564" s="606"/>
      <c r="K564" s="471">
        <v>14</v>
      </c>
      <c r="L564" s="1231">
        <v>4111110023</v>
      </c>
      <c r="M564" s="1232" t="s">
        <v>279</v>
      </c>
      <c r="N564" s="1228" t="s">
        <v>45</v>
      </c>
      <c r="O564" s="606"/>
      <c r="P564" s="471">
        <v>14</v>
      </c>
      <c r="Q564" s="1234">
        <v>4110110008</v>
      </c>
      <c r="R564" s="1235" t="s">
        <v>7</v>
      </c>
      <c r="S564" s="1228" t="s">
        <v>45</v>
      </c>
    </row>
    <row r="565" spans="1:19" ht="18.75" x14ac:dyDescent="0.2">
      <c r="A565" s="470">
        <v>15</v>
      </c>
      <c r="B565" s="1195">
        <v>4113110020</v>
      </c>
      <c r="C565" s="1224" t="s">
        <v>367</v>
      </c>
      <c r="D565" s="1228" t="s">
        <v>44</v>
      </c>
      <c r="E565" s="606"/>
      <c r="F565" s="956">
        <v>15</v>
      </c>
      <c r="G565" s="1229">
        <v>4111110016</v>
      </c>
      <c r="H565" s="1230" t="s">
        <v>350</v>
      </c>
      <c r="I565" s="1228" t="s">
        <v>44</v>
      </c>
      <c r="J565" s="606"/>
      <c r="K565" s="471">
        <v>15</v>
      </c>
      <c r="L565" s="1231">
        <v>4111110010</v>
      </c>
      <c r="M565" s="1232" t="s">
        <v>280</v>
      </c>
      <c r="N565" s="1228" t="s">
        <v>45</v>
      </c>
      <c r="O565" s="606"/>
      <c r="P565" s="471">
        <v>15</v>
      </c>
      <c r="Q565" s="1234">
        <v>4110110019</v>
      </c>
      <c r="R565" s="1235" t="s">
        <v>13</v>
      </c>
      <c r="S565" s="1228" t="s">
        <v>44</v>
      </c>
    </row>
    <row r="566" spans="1:19" ht="18.75" x14ac:dyDescent="0.2">
      <c r="A566" s="471">
        <v>16</v>
      </c>
      <c r="B566" s="1195">
        <v>4113110003</v>
      </c>
      <c r="C566" s="1227" t="s">
        <v>368</v>
      </c>
      <c r="D566" s="1228" t="s">
        <v>44</v>
      </c>
      <c r="E566" s="606"/>
      <c r="F566" s="956">
        <v>16</v>
      </c>
      <c r="G566" s="1195">
        <v>4112110019</v>
      </c>
      <c r="H566" s="1224" t="s">
        <v>298</v>
      </c>
      <c r="I566" s="1228" t="s">
        <v>44</v>
      </c>
      <c r="J566" s="606"/>
      <c r="K566" s="471">
        <v>16</v>
      </c>
      <c r="L566" s="1231">
        <v>4111110024</v>
      </c>
      <c r="M566" s="1232" t="s">
        <v>281</v>
      </c>
      <c r="N566" s="1228" t="s">
        <v>44</v>
      </c>
      <c r="O566" s="606"/>
      <c r="P566" s="471">
        <v>16</v>
      </c>
      <c r="Q566" s="1253">
        <v>4110110021</v>
      </c>
      <c r="R566" s="1254" t="s">
        <v>14</v>
      </c>
      <c r="S566" s="1228" t="s">
        <v>44</v>
      </c>
    </row>
    <row r="567" spans="1:19" ht="18.75" x14ac:dyDescent="0.2">
      <c r="A567" s="470">
        <v>17</v>
      </c>
      <c r="B567" s="1229">
        <v>4113110021</v>
      </c>
      <c r="C567" s="1230" t="s">
        <v>369</v>
      </c>
      <c r="D567" s="1228" t="s">
        <v>44</v>
      </c>
      <c r="E567" s="606"/>
      <c r="F567" s="956">
        <v>17</v>
      </c>
      <c r="G567" s="1231">
        <v>4112110006</v>
      </c>
      <c r="H567" s="1232" t="s">
        <v>299</v>
      </c>
      <c r="I567" s="1233" t="s">
        <v>45</v>
      </c>
      <c r="J567" s="606"/>
      <c r="K567" s="471"/>
      <c r="L567" s="1234"/>
      <c r="M567" s="1235"/>
      <c r="N567" s="1228"/>
      <c r="O567" s="606"/>
      <c r="P567" s="471">
        <v>17</v>
      </c>
      <c r="Q567" s="1234">
        <v>4110110022</v>
      </c>
      <c r="R567" s="1235" t="s">
        <v>15</v>
      </c>
      <c r="S567" s="1228" t="s">
        <v>45</v>
      </c>
    </row>
    <row r="568" spans="1:19" ht="18.75" x14ac:dyDescent="0.2">
      <c r="A568" s="471">
        <v>18</v>
      </c>
      <c r="B568" s="1195">
        <v>4113110004</v>
      </c>
      <c r="C568" s="1227" t="s">
        <v>370</v>
      </c>
      <c r="D568" s="1228" t="s">
        <v>44</v>
      </c>
      <c r="E568" s="606"/>
      <c r="F568" s="956">
        <v>18</v>
      </c>
      <c r="G568" s="1231">
        <v>4112110023</v>
      </c>
      <c r="H568" s="1232" t="s">
        <v>300</v>
      </c>
      <c r="I568" s="1233" t="s">
        <v>44</v>
      </c>
      <c r="J568" s="606"/>
      <c r="K568" s="471"/>
      <c r="L568" s="1234"/>
      <c r="M568" s="1235"/>
      <c r="N568" s="1228"/>
      <c r="O568" s="606"/>
      <c r="P568" s="471">
        <v>18</v>
      </c>
      <c r="Q568" s="1234">
        <v>4110110023</v>
      </c>
      <c r="R568" s="1235" t="s">
        <v>16</v>
      </c>
      <c r="S568" s="1228" t="s">
        <v>44</v>
      </c>
    </row>
    <row r="569" spans="1:19" ht="18.75" x14ac:dyDescent="0.2">
      <c r="A569" s="500">
        <v>19</v>
      </c>
      <c r="B569" s="1231">
        <v>4113110005</v>
      </c>
      <c r="C569" s="1232" t="s">
        <v>371</v>
      </c>
      <c r="D569" s="1233" t="s">
        <v>44</v>
      </c>
      <c r="E569" s="606"/>
      <c r="F569" s="956"/>
      <c r="G569" s="1231"/>
      <c r="H569" s="1232"/>
      <c r="I569" s="1233"/>
      <c r="J569" s="606"/>
      <c r="K569" s="471"/>
      <c r="L569" s="1234"/>
      <c r="M569" s="1235"/>
      <c r="N569" s="1228"/>
      <c r="O569" s="606"/>
      <c r="P569" s="471">
        <v>19</v>
      </c>
      <c r="Q569" s="1234">
        <v>4110110025</v>
      </c>
      <c r="R569" s="1235" t="s">
        <v>17</v>
      </c>
      <c r="S569" s="1228" t="s">
        <v>45</v>
      </c>
    </row>
    <row r="570" spans="1:19" ht="18.75" x14ac:dyDescent="0.2">
      <c r="A570" s="500">
        <v>20</v>
      </c>
      <c r="B570" s="1234">
        <v>4113110026</v>
      </c>
      <c r="C570" s="1235" t="s">
        <v>372</v>
      </c>
      <c r="D570" s="1236" t="s">
        <v>45</v>
      </c>
      <c r="E570" s="606"/>
      <c r="F570" s="471"/>
      <c r="G570" s="1234"/>
      <c r="H570" s="1235"/>
      <c r="I570" s="1228"/>
      <c r="J570" s="606"/>
      <c r="K570" s="471"/>
      <c r="L570" s="1234"/>
      <c r="M570" s="1235"/>
      <c r="N570" s="1228"/>
      <c r="O570" s="606"/>
      <c r="P570" s="471"/>
      <c r="Q570" s="1234"/>
      <c r="R570" s="1235"/>
      <c r="S570" s="1228"/>
    </row>
    <row r="571" spans="1:19" ht="18.75" x14ac:dyDescent="0.2">
      <c r="A571" s="500">
        <v>21</v>
      </c>
      <c r="B571" s="1234">
        <v>4113110023</v>
      </c>
      <c r="C571" s="1235" t="s">
        <v>373</v>
      </c>
      <c r="D571" s="1236" t="s">
        <v>45</v>
      </c>
      <c r="E571" s="606"/>
      <c r="F571" s="471"/>
      <c r="G571" s="1234"/>
      <c r="H571" s="1235"/>
      <c r="I571" s="1228"/>
      <c r="J571" s="606"/>
      <c r="K571" s="471"/>
      <c r="L571" s="1234"/>
      <c r="M571" s="1235"/>
      <c r="N571" s="1228"/>
      <c r="O571" s="606"/>
      <c r="P571" s="471"/>
      <c r="Q571" s="1234"/>
      <c r="R571" s="1257"/>
      <c r="S571" s="1228"/>
    </row>
    <row r="572" spans="1:19" ht="18.75" x14ac:dyDescent="0.2">
      <c r="A572" s="471"/>
      <c r="B572" s="1234"/>
      <c r="C572" s="1235"/>
      <c r="D572" s="1236"/>
      <c r="E572" s="606"/>
      <c r="F572" s="471"/>
      <c r="G572" s="1234"/>
      <c r="H572" s="1235"/>
      <c r="I572" s="1228"/>
      <c r="J572" s="606"/>
      <c r="K572" s="471"/>
      <c r="L572" s="1234"/>
      <c r="M572" s="1235"/>
      <c r="N572" s="1228"/>
      <c r="O572" s="606"/>
      <c r="P572" s="471"/>
      <c r="Q572" s="1234"/>
      <c r="R572" s="1235"/>
      <c r="S572" s="1228"/>
    </row>
    <row r="573" spans="1:19" ht="18.75" x14ac:dyDescent="0.2">
      <c r="A573" s="1098"/>
      <c r="B573" s="1253"/>
      <c r="C573" s="1254"/>
      <c r="D573" s="1233"/>
      <c r="E573" s="606"/>
      <c r="F573" s="1098"/>
      <c r="G573" s="1253"/>
      <c r="H573" s="1254"/>
      <c r="I573" s="1228"/>
      <c r="J573" s="606"/>
      <c r="K573" s="471"/>
      <c r="L573" s="1253"/>
      <c r="M573" s="1254"/>
      <c r="N573" s="1228"/>
      <c r="O573" s="606"/>
      <c r="P573" s="471"/>
      <c r="Q573" s="1253"/>
      <c r="R573" s="1254"/>
      <c r="S573" s="1228"/>
    </row>
    <row r="574" spans="1:19" ht="18.75" x14ac:dyDescent="0.2">
      <c r="A574" s="471"/>
      <c r="B574" s="1253"/>
      <c r="C574" s="1254"/>
      <c r="D574" s="1233"/>
      <c r="E574" s="606"/>
      <c r="F574" s="471"/>
      <c r="G574" s="1253"/>
      <c r="H574" s="1254"/>
      <c r="I574" s="1228"/>
      <c r="J574" s="606"/>
      <c r="K574" s="471"/>
      <c r="L574" s="1253"/>
      <c r="M574" s="1254"/>
      <c r="N574" s="1228"/>
      <c r="O574" s="606"/>
      <c r="P574" s="471"/>
      <c r="Q574" s="1253"/>
      <c r="R574" s="1254"/>
      <c r="S574" s="1228"/>
    </row>
    <row r="575" spans="1:19" ht="15.75" thickBot="1" x14ac:dyDescent="0.25">
      <c r="A575" s="758"/>
      <c r="B575" s="1099"/>
      <c r="C575" s="1100"/>
      <c r="D575" s="1101"/>
      <c r="E575" s="606"/>
      <c r="F575" s="758"/>
      <c r="G575" s="1099"/>
      <c r="H575" s="1100"/>
      <c r="I575" s="1101"/>
      <c r="J575" s="606"/>
      <c r="K575" s="758"/>
      <c r="L575" s="1099"/>
      <c r="M575" s="1100"/>
      <c r="N575" s="1101"/>
      <c r="O575" s="606"/>
      <c r="P575" s="758"/>
      <c r="Q575" s="1099"/>
      <c r="R575" s="1100"/>
      <c r="S575" s="1101"/>
    </row>
    <row r="576" spans="1:19" x14ac:dyDescent="0.2">
      <c r="A576" s="606"/>
      <c r="B576" s="606"/>
      <c r="C576" s="792"/>
      <c r="D576" s="606"/>
      <c r="E576" s="606"/>
      <c r="F576" s="606"/>
      <c r="G576" s="606"/>
      <c r="H576" s="1102"/>
      <c r="I576" s="606"/>
      <c r="J576" s="606"/>
      <c r="K576" s="606"/>
      <c r="L576" s="606"/>
      <c r="M576" s="1102"/>
      <c r="N576" s="606"/>
      <c r="O576" s="606"/>
      <c r="P576" s="606"/>
      <c r="Q576" s="606"/>
      <c r="R576" s="606"/>
      <c r="S576" s="606"/>
    </row>
    <row r="577" spans="1:26" ht="19.5" customHeight="1" x14ac:dyDescent="0.2">
      <c r="A577" s="606"/>
      <c r="B577" s="516"/>
      <c r="C577" s="723" t="s">
        <v>115</v>
      </c>
      <c r="D577" s="606">
        <f>COUNTIF(D555:D575,"L")</f>
        <v>14</v>
      </c>
      <c r="E577" s="606"/>
      <c r="F577" s="606"/>
      <c r="G577" s="516"/>
      <c r="H577" s="1004" t="s">
        <v>115</v>
      </c>
      <c r="I577" s="606">
        <f>COUNTIF(I555:I575,"L")</f>
        <v>9</v>
      </c>
      <c r="J577" s="607"/>
      <c r="K577" s="606"/>
      <c r="L577" s="516"/>
      <c r="M577" s="1004" t="s">
        <v>115</v>
      </c>
      <c r="N577" s="606">
        <f>COUNTIF(N555:N575,"L")</f>
        <v>5</v>
      </c>
      <c r="O577" s="607"/>
      <c r="P577" s="606"/>
      <c r="Q577" s="516"/>
      <c r="R577" s="1004" t="s">
        <v>115</v>
      </c>
      <c r="S577" s="606">
        <f>COUNTIF(S555:S575,"L")</f>
        <v>10</v>
      </c>
    </row>
    <row r="578" spans="1:26" ht="19.5" customHeight="1" thickBot="1" x14ac:dyDescent="0.25">
      <c r="A578" s="606"/>
      <c r="B578" s="516"/>
      <c r="C578" s="723" t="s">
        <v>264</v>
      </c>
      <c r="D578" s="606">
        <f>COUNTIF(D555:D575,"P")</f>
        <v>3</v>
      </c>
      <c r="E578" s="606"/>
      <c r="F578" s="606"/>
      <c r="G578" s="516"/>
      <c r="H578" s="1004" t="s">
        <v>264</v>
      </c>
      <c r="I578" s="606">
        <f>COUNTIF(I555:I575,"P")</f>
        <v>5</v>
      </c>
      <c r="J578" s="607"/>
      <c r="K578" s="606"/>
      <c r="L578" s="516"/>
      <c r="M578" s="1004" t="s">
        <v>264</v>
      </c>
      <c r="N578" s="606">
        <f>COUNTIF(N555:N575,"P")</f>
        <v>7</v>
      </c>
      <c r="O578" s="607"/>
      <c r="P578" s="606"/>
      <c r="Q578" s="516"/>
      <c r="R578" s="1004" t="s">
        <v>264</v>
      </c>
      <c r="S578" s="606">
        <f>COUNTIF(S555:S575,"P")</f>
        <v>5</v>
      </c>
    </row>
    <row r="579" spans="1:26" ht="19.5" customHeight="1" x14ac:dyDescent="0.2">
      <c r="A579" s="606"/>
      <c r="B579" s="516"/>
      <c r="C579" s="515"/>
      <c r="D579" s="1005">
        <f>SUM(D577:D578)</f>
        <v>17</v>
      </c>
      <c r="E579" s="606"/>
      <c r="F579" s="606"/>
      <c r="G579" s="516"/>
      <c r="H579" s="1006"/>
      <c r="I579" s="1005">
        <f>SUM(I577:I578)</f>
        <v>14</v>
      </c>
      <c r="J579" s="607"/>
      <c r="K579" s="606"/>
      <c r="L579" s="516"/>
      <c r="M579" s="1006"/>
      <c r="N579" s="1005">
        <f>SUM(N577:N578)</f>
        <v>12</v>
      </c>
      <c r="O579" s="607"/>
      <c r="P579" s="606"/>
      <c r="Q579" s="516"/>
      <c r="R579" s="1006"/>
      <c r="S579" s="1005">
        <f>SUM(S577:S578)</f>
        <v>15</v>
      </c>
    </row>
    <row r="580" spans="1:26" ht="19.5" customHeight="1" x14ac:dyDescent="0.2">
      <c r="A580" s="606" t="s">
        <v>265</v>
      </c>
      <c r="B580" s="606"/>
      <c r="C580" s="607"/>
      <c r="D580" s="606"/>
      <c r="E580" s="606"/>
      <c r="F580" s="606" t="s">
        <v>265</v>
      </c>
      <c r="G580" s="606"/>
      <c r="H580" s="606"/>
      <c r="I580" s="606"/>
      <c r="J580" s="607"/>
      <c r="K580" s="606" t="s">
        <v>265</v>
      </c>
      <c r="L580" s="606"/>
      <c r="M580" s="606"/>
      <c r="N580" s="606"/>
      <c r="O580" s="607"/>
      <c r="P580" s="606" t="s">
        <v>265</v>
      </c>
      <c r="Q580" s="606"/>
      <c r="R580" s="606"/>
      <c r="S580" s="606"/>
    </row>
    <row r="581" spans="1:26" ht="28.5" customHeight="1" x14ac:dyDescent="0.2">
      <c r="A581" s="606"/>
      <c r="B581" s="606"/>
      <c r="C581" s="792"/>
      <c r="D581" s="606"/>
      <c r="E581" s="606"/>
      <c r="F581" s="606"/>
      <c r="G581" s="606"/>
      <c r="H581" s="1102"/>
      <c r="I581" s="606"/>
      <c r="J581" s="606"/>
      <c r="K581" s="606"/>
      <c r="L581" s="606"/>
      <c r="M581" s="1102"/>
      <c r="N581" s="606"/>
      <c r="O581" s="606"/>
      <c r="P581" s="606"/>
      <c r="Q581" s="606"/>
      <c r="R581" s="606"/>
      <c r="S581" s="606"/>
    </row>
    <row r="582" spans="1:26" ht="21" customHeight="1" x14ac:dyDescent="0.25">
      <c r="A582" s="821" t="s">
        <v>1365</v>
      </c>
      <c r="B582" s="822"/>
      <c r="C582" s="826"/>
      <c r="D582" s="822"/>
      <c r="E582" s="822"/>
      <c r="F582" s="822"/>
      <c r="G582" s="822"/>
      <c r="H582" s="827"/>
      <c r="L582" s="125" t="s">
        <v>619</v>
      </c>
      <c r="M582" s="486"/>
      <c r="R582" s="486"/>
    </row>
    <row r="583" spans="1:26" ht="21" customHeight="1" x14ac:dyDescent="0.25">
      <c r="A583" s="821" t="s">
        <v>1278</v>
      </c>
      <c r="B583" s="822"/>
      <c r="C583" s="826"/>
      <c r="D583" s="822"/>
      <c r="E583" s="822"/>
      <c r="F583" s="822"/>
      <c r="G583" s="822"/>
      <c r="H583" s="827"/>
      <c r="M583" s="486"/>
      <c r="R583" s="486"/>
    </row>
    <row r="584" spans="1:26" ht="18" x14ac:dyDescent="0.25">
      <c r="A584" s="821" t="s">
        <v>142</v>
      </c>
      <c r="B584" s="822"/>
      <c r="C584" s="823"/>
      <c r="D584" s="822"/>
      <c r="E584" s="822"/>
      <c r="F584" s="824"/>
      <c r="G584" s="822"/>
      <c r="H584" s="822"/>
      <c r="K584" s="186"/>
      <c r="P584" s="186"/>
      <c r="Q584" s="186"/>
      <c r="S584" s="306"/>
      <c r="T584" s="306"/>
    </row>
    <row r="585" spans="1:26" ht="15.75" x14ac:dyDescent="0.25">
      <c r="F585" s="186"/>
      <c r="K585" s="186"/>
      <c r="P585" s="186"/>
      <c r="S585" s="306"/>
      <c r="T585" s="306"/>
    </row>
    <row r="586" spans="1:26" ht="16.5" thickBot="1" x14ac:dyDescent="0.3">
      <c r="A586" s="186" t="s">
        <v>1281</v>
      </c>
      <c r="F586" s="186" t="s">
        <v>1280</v>
      </c>
      <c r="K586" s="186" t="s">
        <v>1279</v>
      </c>
      <c r="P586" s="186" t="s">
        <v>1806</v>
      </c>
      <c r="Q586" s="186"/>
      <c r="S586" s="306"/>
      <c r="T586" s="306"/>
    </row>
    <row r="587" spans="1:26" ht="16.5" thickBot="1" x14ac:dyDescent="0.3">
      <c r="A587" s="660" t="s">
        <v>152</v>
      </c>
      <c r="B587" s="661" t="s">
        <v>41</v>
      </c>
      <c r="C587" s="661" t="s">
        <v>42</v>
      </c>
      <c r="D587" s="662" t="s">
        <v>153</v>
      </c>
      <c r="F587" s="187" t="s">
        <v>152</v>
      </c>
      <c r="G587" s="188" t="s">
        <v>41</v>
      </c>
      <c r="H587" s="188" t="s">
        <v>42</v>
      </c>
      <c r="I587" s="189" t="s">
        <v>153</v>
      </c>
      <c r="K587" s="187" t="s">
        <v>152</v>
      </c>
      <c r="L587" s="188" t="s">
        <v>41</v>
      </c>
      <c r="M587" s="188" t="s">
        <v>42</v>
      </c>
      <c r="N587" s="189" t="s">
        <v>153</v>
      </c>
      <c r="P587" s="187" t="s">
        <v>152</v>
      </c>
      <c r="Q587" s="188" t="s">
        <v>41</v>
      </c>
      <c r="R587" s="188" t="s">
        <v>42</v>
      </c>
      <c r="S587" s="189" t="s">
        <v>153</v>
      </c>
    </row>
    <row r="588" spans="1:26" ht="15.75" x14ac:dyDescent="0.25">
      <c r="A588" s="190"/>
      <c r="B588" s="191"/>
      <c r="C588" s="191"/>
      <c r="D588" s="192"/>
      <c r="F588" s="190"/>
      <c r="G588" s="191"/>
      <c r="H588" s="191"/>
      <c r="I588" s="192"/>
      <c r="K588" s="190"/>
      <c r="L588" s="191"/>
      <c r="M588" s="191"/>
      <c r="N588" s="192"/>
      <c r="P588" s="1275"/>
      <c r="Q588" s="191"/>
      <c r="R588" s="191"/>
      <c r="S588" s="192"/>
    </row>
    <row r="589" spans="1:26" ht="18.75" x14ac:dyDescent="0.3">
      <c r="A589" s="664">
        <v>1</v>
      </c>
      <c r="B589" s="1090" t="s">
        <v>1320</v>
      </c>
      <c r="C589" s="1191" t="s">
        <v>1344</v>
      </c>
      <c r="D589" s="1190" t="s">
        <v>44</v>
      </c>
      <c r="F589" s="664">
        <v>1</v>
      </c>
      <c r="G589" s="1184">
        <v>4116010001</v>
      </c>
      <c r="H589" s="1175" t="s">
        <v>1152</v>
      </c>
      <c r="I589" s="1190" t="s">
        <v>44</v>
      </c>
      <c r="K589" s="500">
        <v>1</v>
      </c>
      <c r="L589" s="1214">
        <v>4115010007</v>
      </c>
      <c r="M589" s="1215" t="s">
        <v>872</v>
      </c>
      <c r="N589" s="1190" t="s">
        <v>44</v>
      </c>
      <c r="P589" s="1094">
        <v>1</v>
      </c>
      <c r="Q589" s="1217">
        <v>4114010012</v>
      </c>
      <c r="R589" s="1218" t="s">
        <v>572</v>
      </c>
      <c r="S589" s="1178" t="s">
        <v>45</v>
      </c>
      <c r="V589" s="1157"/>
      <c r="Z589" s="1161"/>
    </row>
    <row r="590" spans="1:26" ht="18.75" x14ac:dyDescent="0.3">
      <c r="A590" s="664">
        <v>2</v>
      </c>
      <c r="B590" s="1090" t="s">
        <v>1321</v>
      </c>
      <c r="C590" s="1191" t="s">
        <v>1345</v>
      </c>
      <c r="D590" s="1190" t="s">
        <v>44</v>
      </c>
      <c r="F590" s="664">
        <v>2</v>
      </c>
      <c r="G590" s="1183">
        <v>4116010008</v>
      </c>
      <c r="H590" s="1174" t="s">
        <v>1153</v>
      </c>
      <c r="I590" s="1202" t="s">
        <v>45</v>
      </c>
      <c r="K590" s="500">
        <v>2</v>
      </c>
      <c r="L590" s="1092">
        <v>4115010008</v>
      </c>
      <c r="M590" s="1063" t="s">
        <v>873</v>
      </c>
      <c r="N590" s="1190" t="s">
        <v>44</v>
      </c>
      <c r="P590" s="1094">
        <v>2</v>
      </c>
      <c r="Q590" s="1217">
        <v>4114010001</v>
      </c>
      <c r="R590" s="1218" t="s">
        <v>573</v>
      </c>
      <c r="S590" s="1178" t="s">
        <v>44</v>
      </c>
      <c r="V590" s="1157"/>
      <c r="Z590" s="1161"/>
    </row>
    <row r="591" spans="1:26" ht="18.75" x14ac:dyDescent="0.3">
      <c r="A591" s="664">
        <v>3</v>
      </c>
      <c r="B591" s="1090" t="s">
        <v>1322</v>
      </c>
      <c r="C591" s="1191" t="s">
        <v>1346</v>
      </c>
      <c r="D591" s="1190" t="s">
        <v>44</v>
      </c>
      <c r="F591" s="664">
        <v>3</v>
      </c>
      <c r="G591" s="1183">
        <v>4116010009</v>
      </c>
      <c r="H591" s="1174" t="s">
        <v>1154</v>
      </c>
      <c r="I591" s="1190" t="s">
        <v>44</v>
      </c>
      <c r="K591" s="500">
        <v>3</v>
      </c>
      <c r="L591" s="1214">
        <v>4115010009</v>
      </c>
      <c r="M591" s="1215" t="s">
        <v>874</v>
      </c>
      <c r="N591" s="1190" t="s">
        <v>44</v>
      </c>
      <c r="P591" s="1094">
        <v>3</v>
      </c>
      <c r="Q591" s="1195">
        <v>4114010013</v>
      </c>
      <c r="R591" s="1224" t="s">
        <v>574</v>
      </c>
      <c r="S591" s="1228" t="s">
        <v>45</v>
      </c>
      <c r="V591" s="1157"/>
      <c r="Z591" s="1161"/>
    </row>
    <row r="592" spans="1:26" ht="18.75" x14ac:dyDescent="0.3">
      <c r="A592" s="664">
        <v>4</v>
      </c>
      <c r="B592" s="1090" t="s">
        <v>1328</v>
      </c>
      <c r="C592" s="1191" t="s">
        <v>1352</v>
      </c>
      <c r="D592" s="1190" t="s">
        <v>45</v>
      </c>
      <c r="F592" s="664">
        <v>4</v>
      </c>
      <c r="G592" s="1183">
        <v>4116010023</v>
      </c>
      <c r="H592" s="1174" t="s">
        <v>1155</v>
      </c>
      <c r="I592" s="1190" t="s">
        <v>44</v>
      </c>
      <c r="K592" s="500">
        <v>4</v>
      </c>
      <c r="L592" s="1092">
        <v>4115010002</v>
      </c>
      <c r="M592" s="1063" t="s">
        <v>875</v>
      </c>
      <c r="N592" s="1190" t="s">
        <v>45</v>
      </c>
      <c r="P592" s="1094">
        <v>4</v>
      </c>
      <c r="Q592" s="1265">
        <v>4114010002</v>
      </c>
      <c r="R592" s="1266" t="s">
        <v>575</v>
      </c>
      <c r="S592" s="1200" t="s">
        <v>44</v>
      </c>
      <c r="V592" s="1157"/>
      <c r="Z592" s="1161"/>
    </row>
    <row r="593" spans="1:26" ht="18.75" x14ac:dyDescent="0.3">
      <c r="A593" s="664">
        <v>5</v>
      </c>
      <c r="B593" s="1259" t="s">
        <v>1313</v>
      </c>
      <c r="C593" s="1201" t="s">
        <v>1337</v>
      </c>
      <c r="D593" s="1190" t="s">
        <v>45</v>
      </c>
      <c r="F593" s="664">
        <v>5</v>
      </c>
      <c r="G593" s="1183">
        <v>4116010024</v>
      </c>
      <c r="H593" s="1174" t="s">
        <v>1156</v>
      </c>
      <c r="I593" s="1190" t="s">
        <v>44</v>
      </c>
      <c r="K593" s="500">
        <v>5</v>
      </c>
      <c r="L593" s="1214">
        <v>4115010025</v>
      </c>
      <c r="M593" s="1215" t="s">
        <v>876</v>
      </c>
      <c r="N593" s="1190" t="s">
        <v>44</v>
      </c>
      <c r="P593" s="1094">
        <v>5</v>
      </c>
      <c r="Q593" s="1217">
        <v>4114010003</v>
      </c>
      <c r="R593" s="1218" t="s">
        <v>576</v>
      </c>
      <c r="S593" s="1178" t="s">
        <v>44</v>
      </c>
      <c r="V593" s="1157"/>
      <c r="W593" s="1161"/>
      <c r="X593" s="1161"/>
      <c r="Y593" s="1161"/>
      <c r="Z593" s="1161"/>
    </row>
    <row r="594" spans="1:26" ht="18.75" x14ac:dyDescent="0.3">
      <c r="A594" s="664">
        <v>6</v>
      </c>
      <c r="B594" s="1090" t="s">
        <v>1323</v>
      </c>
      <c r="C594" s="1191" t="s">
        <v>1347</v>
      </c>
      <c r="D594" s="1190" t="s">
        <v>45</v>
      </c>
      <c r="F594" s="664">
        <v>6</v>
      </c>
      <c r="G594" s="1183">
        <v>4116010014</v>
      </c>
      <c r="H594" s="1174" t="s">
        <v>1157</v>
      </c>
      <c r="I594" s="1190" t="s">
        <v>45</v>
      </c>
      <c r="K594" s="500">
        <v>6</v>
      </c>
      <c r="L594" s="1214">
        <v>4115010026</v>
      </c>
      <c r="M594" s="1215" t="s">
        <v>877</v>
      </c>
      <c r="N594" s="1190" t="s">
        <v>44</v>
      </c>
      <c r="P594" s="1094">
        <v>6</v>
      </c>
      <c r="Q594" s="1185">
        <v>4114010014</v>
      </c>
      <c r="R594" s="1216" t="s">
        <v>577</v>
      </c>
      <c r="S594" s="1178" t="s">
        <v>44</v>
      </c>
      <c r="V594" s="1158"/>
      <c r="Z594" s="1160"/>
    </row>
    <row r="595" spans="1:26" ht="18.75" x14ac:dyDescent="0.3">
      <c r="A595" s="664">
        <v>7</v>
      </c>
      <c r="B595" s="1090" t="s">
        <v>1329</v>
      </c>
      <c r="C595" s="1191" t="s">
        <v>1353</v>
      </c>
      <c r="D595" s="1190" t="s">
        <v>44</v>
      </c>
      <c r="F595" s="664">
        <v>7</v>
      </c>
      <c r="G595" s="1183">
        <v>4116010015</v>
      </c>
      <c r="H595" s="1174" t="s">
        <v>1158</v>
      </c>
      <c r="I595" s="1190" t="s">
        <v>44</v>
      </c>
      <c r="K595" s="500">
        <v>7</v>
      </c>
      <c r="L595" s="1092">
        <v>4115010003</v>
      </c>
      <c r="M595" s="1063" t="s">
        <v>878</v>
      </c>
      <c r="N595" s="1190" t="s">
        <v>44</v>
      </c>
      <c r="P595" s="1094">
        <v>7</v>
      </c>
      <c r="Q595" s="1185">
        <v>4116050029</v>
      </c>
      <c r="R595" s="1216" t="s">
        <v>1209</v>
      </c>
      <c r="S595" s="1178" t="s">
        <v>44</v>
      </c>
      <c r="V595" s="1158"/>
      <c r="Z595" s="1160"/>
    </row>
    <row r="596" spans="1:26" ht="18.75" x14ac:dyDescent="0.3">
      <c r="A596" s="664">
        <v>8</v>
      </c>
      <c r="B596" s="1090" t="s">
        <v>1330</v>
      </c>
      <c r="C596" s="1191" t="s">
        <v>1354</v>
      </c>
      <c r="D596" s="1190" t="s">
        <v>45</v>
      </c>
      <c r="F596" s="664">
        <v>8</v>
      </c>
      <c r="G596" s="1184">
        <v>4116010002</v>
      </c>
      <c r="H596" s="1175" t="s">
        <v>1159</v>
      </c>
      <c r="I596" s="1190" t="s">
        <v>45</v>
      </c>
      <c r="K596" s="500">
        <v>8</v>
      </c>
      <c r="L596" s="1092">
        <v>4115010012</v>
      </c>
      <c r="M596" s="1063" t="s">
        <v>879</v>
      </c>
      <c r="N596" s="1190" t="s">
        <v>45</v>
      </c>
      <c r="P596" s="1094">
        <v>8</v>
      </c>
      <c r="Q596" s="1195">
        <v>4114010015</v>
      </c>
      <c r="R596" s="1224" t="s">
        <v>578</v>
      </c>
      <c r="S596" s="1359" t="s">
        <v>44</v>
      </c>
      <c r="V596" s="1159"/>
    </row>
    <row r="597" spans="1:26" ht="18.75" x14ac:dyDescent="0.3">
      <c r="A597" s="664">
        <v>9</v>
      </c>
      <c r="B597" s="1259" t="s">
        <v>1314</v>
      </c>
      <c r="C597" s="1201" t="s">
        <v>1338</v>
      </c>
      <c r="D597" s="1190" t="s">
        <v>45</v>
      </c>
      <c r="F597" s="664">
        <v>9</v>
      </c>
      <c r="G597" s="1184">
        <v>4116010003</v>
      </c>
      <c r="H597" s="1175" t="s">
        <v>1160</v>
      </c>
      <c r="I597" s="1190" t="s">
        <v>45</v>
      </c>
      <c r="K597" s="500">
        <v>9</v>
      </c>
      <c r="L597" s="1092">
        <v>4115010027</v>
      </c>
      <c r="M597" s="1063" t="s">
        <v>880</v>
      </c>
      <c r="N597" s="1190" t="s">
        <v>45</v>
      </c>
      <c r="P597" s="1094">
        <v>9</v>
      </c>
      <c r="Q597" s="1217">
        <v>4114010004</v>
      </c>
      <c r="R597" s="1218" t="s">
        <v>579</v>
      </c>
      <c r="S597" s="1178" t="s">
        <v>45</v>
      </c>
      <c r="V597" s="1159"/>
      <c r="W597" s="1161"/>
      <c r="X597" s="1161"/>
      <c r="Y597" s="1161"/>
    </row>
    <row r="598" spans="1:26" ht="18.75" x14ac:dyDescent="0.3">
      <c r="A598" s="664">
        <v>10</v>
      </c>
      <c r="B598" s="1090" t="s">
        <v>1331</v>
      </c>
      <c r="C598" s="1191" t="s">
        <v>1355</v>
      </c>
      <c r="D598" s="1190" t="s">
        <v>45</v>
      </c>
      <c r="F598" s="664">
        <v>10</v>
      </c>
      <c r="G598" s="1183">
        <v>4116010016</v>
      </c>
      <c r="H598" s="1174" t="s">
        <v>1161</v>
      </c>
      <c r="I598" s="1190" t="s">
        <v>45</v>
      </c>
      <c r="K598" s="500">
        <v>10</v>
      </c>
      <c r="L598" s="1092">
        <v>4115010028</v>
      </c>
      <c r="M598" s="1063" t="s">
        <v>881</v>
      </c>
      <c r="N598" s="1190" t="s">
        <v>45</v>
      </c>
      <c r="P598" s="1094">
        <v>10</v>
      </c>
      <c r="Q598" s="1217">
        <v>4114010005</v>
      </c>
      <c r="R598" s="1218" t="s">
        <v>580</v>
      </c>
      <c r="S598" s="1178" t="s">
        <v>45</v>
      </c>
      <c r="V598" s="1159"/>
    </row>
    <row r="599" spans="1:26" ht="18.75" x14ac:dyDescent="0.3">
      <c r="A599" s="664">
        <v>11</v>
      </c>
      <c r="B599" s="1259" t="s">
        <v>1315</v>
      </c>
      <c r="C599" s="1201" t="s">
        <v>1339</v>
      </c>
      <c r="D599" s="1190" t="s">
        <v>45</v>
      </c>
      <c r="F599" s="664">
        <v>11</v>
      </c>
      <c r="G599" s="1183">
        <v>4116010017</v>
      </c>
      <c r="H599" s="1174" t="s">
        <v>1162</v>
      </c>
      <c r="I599" s="1190" t="s">
        <v>44</v>
      </c>
      <c r="K599" s="500">
        <v>11</v>
      </c>
      <c r="L599" s="1092">
        <v>4115010005</v>
      </c>
      <c r="M599" s="1063" t="s">
        <v>882</v>
      </c>
      <c r="N599" s="1190" t="s">
        <v>44</v>
      </c>
      <c r="P599" s="1094">
        <v>11</v>
      </c>
      <c r="Q599" s="1217">
        <v>4114010027</v>
      </c>
      <c r="R599" s="1218" t="s">
        <v>490</v>
      </c>
      <c r="S599" s="1178" t="s">
        <v>44</v>
      </c>
      <c r="V599" s="1159"/>
      <c r="W599" s="1161"/>
      <c r="X599" s="1161"/>
      <c r="Y599" s="1161"/>
    </row>
    <row r="600" spans="1:26" ht="18.75" x14ac:dyDescent="0.3">
      <c r="A600" s="664">
        <v>12</v>
      </c>
      <c r="B600" s="1260" t="s">
        <v>1318</v>
      </c>
      <c r="C600" s="1239" t="s">
        <v>1342</v>
      </c>
      <c r="D600" s="1190" t="s">
        <v>44</v>
      </c>
      <c r="F600" s="664">
        <v>12</v>
      </c>
      <c r="G600" s="1183">
        <v>4116010018</v>
      </c>
      <c r="H600" s="1174" t="s">
        <v>1163</v>
      </c>
      <c r="I600" s="1190" t="s">
        <v>44</v>
      </c>
      <c r="K600" s="500">
        <v>12</v>
      </c>
      <c r="L600" s="1214">
        <v>4115010013</v>
      </c>
      <c r="M600" s="1215" t="s">
        <v>883</v>
      </c>
      <c r="N600" s="1190" t="s">
        <v>45</v>
      </c>
      <c r="P600" s="1094">
        <v>12</v>
      </c>
      <c r="Q600" s="1185">
        <v>4114010025</v>
      </c>
      <c r="R600" s="1216" t="s">
        <v>581</v>
      </c>
      <c r="S600" s="1178" t="s">
        <v>44</v>
      </c>
      <c r="V600" s="1159"/>
      <c r="W600" s="1160"/>
      <c r="X600" s="1160"/>
      <c r="Y600" s="1160"/>
    </row>
    <row r="601" spans="1:26" ht="18.75" x14ac:dyDescent="0.3">
      <c r="A601" s="664">
        <v>13</v>
      </c>
      <c r="B601" s="1259" t="s">
        <v>1316</v>
      </c>
      <c r="C601" s="1201" t="s">
        <v>1340</v>
      </c>
      <c r="D601" s="1190" t="s">
        <v>45</v>
      </c>
      <c r="F601" s="664">
        <v>13</v>
      </c>
      <c r="G601" s="1184">
        <v>4116010004</v>
      </c>
      <c r="H601" s="1175" t="s">
        <v>1164</v>
      </c>
      <c r="I601" s="1190" t="s">
        <v>44</v>
      </c>
      <c r="K601" s="500">
        <v>13</v>
      </c>
      <c r="L601" s="1092">
        <v>4115010014</v>
      </c>
      <c r="M601" s="1063" t="s">
        <v>884</v>
      </c>
      <c r="N601" s="1190" t="s">
        <v>45</v>
      </c>
      <c r="P601" s="1094">
        <v>13</v>
      </c>
      <c r="Q601" s="1267">
        <v>4114010016</v>
      </c>
      <c r="R601" s="1268" t="s">
        <v>582</v>
      </c>
      <c r="S601" s="1269" t="s">
        <v>45</v>
      </c>
      <c r="V601" s="1159"/>
      <c r="W601" s="1161"/>
      <c r="X601" s="1161"/>
      <c r="Y601" s="1161"/>
    </row>
    <row r="602" spans="1:26" ht="18.75" x14ac:dyDescent="0.3">
      <c r="A602" s="664">
        <v>14</v>
      </c>
      <c r="B602" s="1260" t="s">
        <v>1319</v>
      </c>
      <c r="C602" s="1239" t="s">
        <v>1343</v>
      </c>
      <c r="D602" s="1190" t="s">
        <v>44</v>
      </c>
      <c r="F602" s="664">
        <v>14</v>
      </c>
      <c r="G602" s="1183">
        <v>4116010019</v>
      </c>
      <c r="H602" s="1174" t="s">
        <v>1165</v>
      </c>
      <c r="I602" s="1203" t="s">
        <v>44</v>
      </c>
      <c r="K602" s="500">
        <v>14</v>
      </c>
      <c r="L602" s="1092">
        <v>4115010015</v>
      </c>
      <c r="M602" s="1063" t="s">
        <v>885</v>
      </c>
      <c r="N602" s="1190" t="s">
        <v>44</v>
      </c>
      <c r="P602" s="1094">
        <v>14</v>
      </c>
      <c r="Q602" s="1217">
        <v>4114010007</v>
      </c>
      <c r="R602" s="1218" t="s">
        <v>583</v>
      </c>
      <c r="S602" s="1178" t="s">
        <v>44</v>
      </c>
      <c r="V602" s="1159"/>
      <c r="W602" s="1160"/>
      <c r="X602" s="1160"/>
      <c r="Y602" s="1160"/>
    </row>
    <row r="603" spans="1:26" ht="18.75" x14ac:dyDescent="0.3">
      <c r="A603" s="664">
        <v>15</v>
      </c>
      <c r="B603" s="1090" t="s">
        <v>1324</v>
      </c>
      <c r="C603" s="1191" t="s">
        <v>1348</v>
      </c>
      <c r="D603" s="1190" t="s">
        <v>44</v>
      </c>
      <c r="F603" s="664">
        <v>15</v>
      </c>
      <c r="G603" s="1184">
        <v>4116010005</v>
      </c>
      <c r="H603" s="1175" t="s">
        <v>1166</v>
      </c>
      <c r="I603" s="1190" t="s">
        <v>44</v>
      </c>
      <c r="K603" s="500">
        <v>15</v>
      </c>
      <c r="L603" s="1214">
        <v>4115010016</v>
      </c>
      <c r="M603" s="1215" t="s">
        <v>886</v>
      </c>
      <c r="N603" s="1190" t="s">
        <v>45</v>
      </c>
      <c r="P603" s="1094">
        <v>15</v>
      </c>
      <c r="Q603" s="1185">
        <v>4114010017</v>
      </c>
      <c r="R603" s="1216" t="s">
        <v>584</v>
      </c>
      <c r="S603" s="1178" t="s">
        <v>45</v>
      </c>
      <c r="V603" s="1159"/>
    </row>
    <row r="604" spans="1:26" ht="18.75" x14ac:dyDescent="0.3">
      <c r="A604" s="664">
        <v>16</v>
      </c>
      <c r="B604" s="1259" t="s">
        <v>1317</v>
      </c>
      <c r="C604" s="1201" t="s">
        <v>1341</v>
      </c>
      <c r="D604" s="1190" t="s">
        <v>44</v>
      </c>
      <c r="F604" s="664">
        <v>16</v>
      </c>
      <c r="G604" s="1183">
        <v>4116010010</v>
      </c>
      <c r="H604" s="1174" t="s">
        <v>1167</v>
      </c>
      <c r="I604" s="1203" t="s">
        <v>45</v>
      </c>
      <c r="K604" s="500">
        <v>16</v>
      </c>
      <c r="L604" s="1092">
        <v>4115010018</v>
      </c>
      <c r="M604" s="1063" t="s">
        <v>887</v>
      </c>
      <c r="N604" s="1190" t="s">
        <v>44</v>
      </c>
      <c r="P604" s="1094">
        <v>16</v>
      </c>
      <c r="Q604" s="1270">
        <v>4114010008</v>
      </c>
      <c r="R604" s="1271" t="s">
        <v>585</v>
      </c>
      <c r="S604" s="1269" t="s">
        <v>44</v>
      </c>
      <c r="V604" s="1159"/>
      <c r="W604" s="1161"/>
      <c r="X604" s="1161"/>
      <c r="Y604" s="1161"/>
    </row>
    <row r="605" spans="1:26" ht="18.75" x14ac:dyDescent="0.3">
      <c r="A605" s="664">
        <v>17</v>
      </c>
      <c r="B605" s="1090" t="s">
        <v>1325</v>
      </c>
      <c r="C605" s="1191" t="s">
        <v>1349</v>
      </c>
      <c r="D605" s="1190" t="s">
        <v>44</v>
      </c>
      <c r="F605" s="664">
        <v>17</v>
      </c>
      <c r="G605" s="1183">
        <v>4116010020</v>
      </c>
      <c r="H605" s="1174" t="s">
        <v>1168</v>
      </c>
      <c r="I605" s="1190" t="s">
        <v>45</v>
      </c>
      <c r="K605" s="500">
        <v>17</v>
      </c>
      <c r="L605" s="1264">
        <v>4115010019</v>
      </c>
      <c r="M605" s="1215" t="s">
        <v>888</v>
      </c>
      <c r="N605" s="1190" t="s">
        <v>45</v>
      </c>
      <c r="P605" s="1094">
        <v>17</v>
      </c>
      <c r="Q605" s="1272">
        <v>4114010009</v>
      </c>
      <c r="R605" s="1271" t="s">
        <v>586</v>
      </c>
      <c r="S605" s="1269" t="s">
        <v>44</v>
      </c>
      <c r="V605" s="1159"/>
    </row>
    <row r="606" spans="1:26" ht="18.75" x14ac:dyDescent="0.3">
      <c r="A606" s="664">
        <v>18</v>
      </c>
      <c r="B606" s="1090" t="s">
        <v>1332</v>
      </c>
      <c r="C606" s="1191" t="s">
        <v>1356</v>
      </c>
      <c r="D606" s="1190" t="s">
        <v>44</v>
      </c>
      <c r="F606" s="664">
        <v>18</v>
      </c>
      <c r="G606" s="1184">
        <v>4116010006</v>
      </c>
      <c r="H606" s="1175" t="s">
        <v>1169</v>
      </c>
      <c r="I606" s="1190" t="s">
        <v>44</v>
      </c>
      <c r="K606" s="500">
        <v>18</v>
      </c>
      <c r="L606" s="1214">
        <v>4115010020</v>
      </c>
      <c r="M606" s="1215" t="s">
        <v>889</v>
      </c>
      <c r="N606" s="1190" t="s">
        <v>44</v>
      </c>
      <c r="P606" s="1094">
        <v>18</v>
      </c>
      <c r="Q606" s="1217">
        <v>4114010018</v>
      </c>
      <c r="R606" s="1218" t="s">
        <v>587</v>
      </c>
      <c r="S606" s="1178" t="s">
        <v>45</v>
      </c>
      <c r="V606" s="1159"/>
    </row>
    <row r="607" spans="1:26" ht="18.75" x14ac:dyDescent="0.3">
      <c r="A607" s="664">
        <v>19</v>
      </c>
      <c r="B607" s="1090" t="s">
        <v>1333</v>
      </c>
      <c r="C607" s="1191" t="s">
        <v>1357</v>
      </c>
      <c r="D607" s="1190" t="s">
        <v>44</v>
      </c>
      <c r="F607" s="664">
        <v>19</v>
      </c>
      <c r="G607" s="1184">
        <v>4116010007</v>
      </c>
      <c r="H607" s="1175" t="s">
        <v>1170</v>
      </c>
      <c r="I607" s="1190" t="s">
        <v>44</v>
      </c>
      <c r="K607" s="500">
        <v>19</v>
      </c>
      <c r="L607" s="1092">
        <v>4115010023</v>
      </c>
      <c r="M607" s="1063" t="s">
        <v>890</v>
      </c>
      <c r="N607" s="1190" t="s">
        <v>44</v>
      </c>
      <c r="P607" s="470">
        <v>19</v>
      </c>
      <c r="Q607" s="1185">
        <v>4114010010</v>
      </c>
      <c r="R607" s="1216" t="s">
        <v>588</v>
      </c>
      <c r="S607" s="1178" t="s">
        <v>45</v>
      </c>
      <c r="V607" s="1159"/>
    </row>
    <row r="608" spans="1:26" ht="18.75" x14ac:dyDescent="0.3">
      <c r="A608" s="664">
        <v>20</v>
      </c>
      <c r="B608" s="1090" t="s">
        <v>1334</v>
      </c>
      <c r="C608" s="1191" t="s">
        <v>1358</v>
      </c>
      <c r="D608" s="1190" t="s">
        <v>44</v>
      </c>
      <c r="F608" s="664">
        <v>20</v>
      </c>
      <c r="G608" s="1183">
        <v>4116010011</v>
      </c>
      <c r="H608" s="1174" t="s">
        <v>1171</v>
      </c>
      <c r="I608" s="1190" t="s">
        <v>44</v>
      </c>
      <c r="K608" s="500">
        <v>20</v>
      </c>
      <c r="L608" s="1214">
        <v>4115010024</v>
      </c>
      <c r="M608" s="1215" t="s">
        <v>891</v>
      </c>
      <c r="N608" s="1190" t="s">
        <v>45</v>
      </c>
      <c r="P608" s="470">
        <v>20</v>
      </c>
      <c r="Q608" s="1217">
        <v>4114010020</v>
      </c>
      <c r="R608" s="1218" t="s">
        <v>589</v>
      </c>
      <c r="S608" s="1178" t="s">
        <v>45</v>
      </c>
      <c r="V608" s="1159"/>
    </row>
    <row r="609" spans="1:22" ht="18.75" x14ac:dyDescent="0.3">
      <c r="A609" s="664">
        <v>21</v>
      </c>
      <c r="B609" s="1090" t="s">
        <v>1335</v>
      </c>
      <c r="C609" s="1191" t="s">
        <v>1359</v>
      </c>
      <c r="D609" s="1190" t="s">
        <v>44</v>
      </c>
      <c r="F609" s="664">
        <v>21</v>
      </c>
      <c r="G609" s="1183">
        <v>4116010012</v>
      </c>
      <c r="H609" s="1174" t="s">
        <v>1172</v>
      </c>
      <c r="I609" s="1190" t="s">
        <v>45</v>
      </c>
      <c r="K609" s="470"/>
      <c r="L609" s="1185"/>
      <c r="M609" s="1216"/>
      <c r="N609" s="1178"/>
      <c r="P609" s="470">
        <v>21</v>
      </c>
      <c r="Q609" s="1185">
        <v>4114010021</v>
      </c>
      <c r="R609" s="1216" t="s">
        <v>590</v>
      </c>
      <c r="S609" s="1178" t="s">
        <v>45</v>
      </c>
      <c r="V609" s="1159"/>
    </row>
    <row r="610" spans="1:22" ht="18.75" x14ac:dyDescent="0.3">
      <c r="A610" s="664">
        <v>22</v>
      </c>
      <c r="B610" s="1090" t="s">
        <v>1336</v>
      </c>
      <c r="C610" s="1191" t="s">
        <v>1360</v>
      </c>
      <c r="D610" s="1190" t="s">
        <v>44</v>
      </c>
      <c r="F610" s="664">
        <v>22</v>
      </c>
      <c r="G610" s="1183">
        <v>4116010021</v>
      </c>
      <c r="H610" s="1174" t="s">
        <v>1173</v>
      </c>
      <c r="I610" s="1190" t="s">
        <v>44</v>
      </c>
      <c r="K610" s="470"/>
      <c r="L610" s="1185"/>
      <c r="M610" s="1216"/>
      <c r="N610" s="1178"/>
      <c r="P610" s="470">
        <v>22</v>
      </c>
      <c r="Q610" s="1185">
        <v>4114010022</v>
      </c>
      <c r="R610" s="1216" t="s">
        <v>591</v>
      </c>
      <c r="S610" s="1178" t="s">
        <v>45</v>
      </c>
      <c r="V610" s="1159"/>
    </row>
    <row r="611" spans="1:22" ht="18.75" x14ac:dyDescent="0.3">
      <c r="A611" s="664">
        <v>23</v>
      </c>
      <c r="B611" s="1090" t="s">
        <v>1326</v>
      </c>
      <c r="C611" s="1191" t="s">
        <v>1350</v>
      </c>
      <c r="D611" s="1190" t="s">
        <v>44</v>
      </c>
      <c r="F611" s="664"/>
      <c r="G611" s="1183"/>
      <c r="H611" s="1174"/>
      <c r="I611" s="1190"/>
      <c r="K611" s="470"/>
      <c r="L611" s="1185"/>
      <c r="M611" s="1216"/>
      <c r="N611" s="1178"/>
      <c r="P611" s="470">
        <v>23</v>
      </c>
      <c r="Q611" s="1185">
        <v>4114010026</v>
      </c>
      <c r="R611" s="1216" t="s">
        <v>592</v>
      </c>
      <c r="S611" s="1178" t="s">
        <v>45</v>
      </c>
      <c r="V611" s="1159"/>
    </row>
    <row r="612" spans="1:22" ht="18.75" x14ac:dyDescent="0.3">
      <c r="A612" s="734">
        <v>24</v>
      </c>
      <c r="B612" s="1090" t="s">
        <v>1327</v>
      </c>
      <c r="C612" s="1191" t="s">
        <v>1351</v>
      </c>
      <c r="D612" s="1190" t="s">
        <v>45</v>
      </c>
      <c r="F612" s="500"/>
      <c r="G612" s="1261"/>
      <c r="H612" s="1262"/>
      <c r="I612" s="1263"/>
      <c r="K612" s="470"/>
      <c r="L612" s="1185"/>
      <c r="M612" s="1216"/>
      <c r="N612" s="1178"/>
      <c r="P612" s="470">
        <v>24</v>
      </c>
      <c r="Q612" s="1185">
        <v>4114010023</v>
      </c>
      <c r="R612" s="1216" t="s">
        <v>593</v>
      </c>
      <c r="S612" s="1178" t="s">
        <v>45</v>
      </c>
      <c r="V612" s="1159"/>
    </row>
    <row r="613" spans="1:22" ht="19.5" thickBot="1" x14ac:dyDescent="0.3">
      <c r="A613" s="668"/>
      <c r="B613" s="699"/>
      <c r="C613" s="700"/>
      <c r="D613" s="677"/>
      <c r="F613" s="777"/>
      <c r="G613" s="831"/>
      <c r="H613" s="679"/>
      <c r="I613" s="832"/>
      <c r="K613" s="475"/>
      <c r="L613" s="780"/>
      <c r="M613" s="835"/>
      <c r="N613" s="744"/>
      <c r="P613" s="475">
        <v>25</v>
      </c>
      <c r="Q613" s="1273">
        <v>4114010024</v>
      </c>
      <c r="R613" s="1274" t="s">
        <v>594</v>
      </c>
      <c r="S613" s="1241" t="s">
        <v>44</v>
      </c>
    </row>
    <row r="614" spans="1:22" x14ac:dyDescent="0.2">
      <c r="A614" s="479"/>
      <c r="B614" s="556"/>
      <c r="C614" s="557"/>
      <c r="D614" s="558"/>
      <c r="F614" s="479"/>
      <c r="G614" s="479"/>
      <c r="H614" s="495"/>
      <c r="I614" s="479"/>
      <c r="J614" s="63"/>
      <c r="K614" s="479"/>
      <c r="L614" s="479"/>
      <c r="M614" s="495"/>
      <c r="N614" s="479"/>
      <c r="O614" s="63"/>
      <c r="P614" s="479"/>
      <c r="Q614" s="479"/>
      <c r="R614" s="495"/>
      <c r="S614" s="479"/>
    </row>
    <row r="615" spans="1:22" x14ac:dyDescent="0.2">
      <c r="B615" s="462"/>
      <c r="C615" s="659" t="s">
        <v>115</v>
      </c>
      <c r="D615" s="125">
        <f>COUNTIF(D589:D613,"L")</f>
        <v>15</v>
      </c>
      <c r="G615" s="462"/>
      <c r="H615" s="464" t="s">
        <v>115</v>
      </c>
      <c r="I615" s="125">
        <f>COUNTIF(I589:I613,"L")</f>
        <v>14</v>
      </c>
      <c r="J615" s="63"/>
      <c r="L615" s="462"/>
      <c r="M615" s="464" t="s">
        <v>115</v>
      </c>
      <c r="N615" s="125">
        <f>COUNTIF(N589:N613,"L")</f>
        <v>11</v>
      </c>
      <c r="O615" s="63"/>
      <c r="Q615" s="462"/>
      <c r="R615" s="464" t="s">
        <v>115</v>
      </c>
      <c r="S615" s="125">
        <f>COUNTIF(S589:S613,"L")</f>
        <v>12</v>
      </c>
    </row>
    <row r="616" spans="1:22" ht="15.75" thickBot="1" x14ac:dyDescent="0.25">
      <c r="B616" s="462"/>
      <c r="C616" s="659" t="s">
        <v>264</v>
      </c>
      <c r="D616" s="125">
        <f>COUNTIF(D589:D613,"P")</f>
        <v>9</v>
      </c>
      <c r="G616" s="462"/>
      <c r="H616" s="464" t="s">
        <v>264</v>
      </c>
      <c r="I616" s="125">
        <f>COUNTIF(I589:I613,"P")</f>
        <v>8</v>
      </c>
      <c r="L616" s="462"/>
      <c r="M616" s="464" t="s">
        <v>264</v>
      </c>
      <c r="N616" s="125">
        <f>COUNTIF(N589:N613,"P")</f>
        <v>9</v>
      </c>
      <c r="Q616" s="462"/>
      <c r="R616" s="464" t="s">
        <v>264</v>
      </c>
      <c r="S616" s="125">
        <f>COUNTIF(S589:S613,"P")</f>
        <v>13</v>
      </c>
    </row>
    <row r="617" spans="1:22" x14ac:dyDescent="0.2">
      <c r="B617" s="462"/>
      <c r="C617" s="659"/>
      <c r="D617" s="394">
        <f>SUM(D615:D616)</f>
        <v>24</v>
      </c>
      <c r="I617" s="394">
        <f>SUM(I615:I616)</f>
        <v>22</v>
      </c>
      <c r="N617" s="394">
        <f>SUM(N615:N616)</f>
        <v>20</v>
      </c>
      <c r="S617" s="394">
        <f>SUM(S615:S616)</f>
        <v>25</v>
      </c>
    </row>
    <row r="618" spans="1:22" x14ac:dyDescent="0.2">
      <c r="A618" s="125" t="s">
        <v>265</v>
      </c>
      <c r="B618" s="462"/>
      <c r="C618" s="520"/>
      <c r="F618" s="125" t="s">
        <v>265</v>
      </c>
      <c r="G618" s="462"/>
      <c r="H618" s="463"/>
      <c r="K618" s="125" t="s">
        <v>265</v>
      </c>
      <c r="L618" s="462"/>
      <c r="M618" s="463"/>
      <c r="P618" s="125" t="s">
        <v>265</v>
      </c>
      <c r="Q618" s="462"/>
      <c r="R618" s="463"/>
    </row>
    <row r="619" spans="1:22" x14ac:dyDescent="0.2">
      <c r="B619" s="462"/>
      <c r="C619" s="63" t="s">
        <v>1361</v>
      </c>
      <c r="H619" s="63" t="s">
        <v>1199</v>
      </c>
      <c r="M619" s="63" t="s">
        <v>892</v>
      </c>
      <c r="R619" s="125" t="s">
        <v>1200</v>
      </c>
    </row>
    <row r="621" spans="1:22" ht="18.75" customHeight="1" x14ac:dyDescent="0.25">
      <c r="A621" s="821" t="s">
        <v>1365</v>
      </c>
      <c r="B621" s="825"/>
      <c r="C621" s="1095"/>
      <c r="D621" s="825"/>
      <c r="E621" s="825"/>
      <c r="F621" s="1096"/>
      <c r="G621" s="825"/>
      <c r="H621" s="944"/>
      <c r="I621" s="944"/>
      <c r="J621" s="944"/>
      <c r="K621" s="946"/>
      <c r="L621" s="944"/>
      <c r="M621" s="944"/>
      <c r="N621" s="944"/>
      <c r="O621" s="944"/>
      <c r="P621" s="946"/>
      <c r="Q621" s="946"/>
      <c r="R621" s="944"/>
      <c r="S621" s="944"/>
    </row>
    <row r="622" spans="1:22" ht="18.75" customHeight="1" x14ac:dyDescent="0.25">
      <c r="A622" s="821" t="s">
        <v>622</v>
      </c>
      <c r="B622" s="1096"/>
      <c r="C622" s="1095"/>
      <c r="D622" s="825"/>
      <c r="E622" s="825"/>
      <c r="F622" s="1096"/>
      <c r="G622" s="825"/>
      <c r="H622" s="944"/>
      <c r="I622" s="944"/>
      <c r="J622" s="944"/>
      <c r="K622" s="946"/>
      <c r="L622" s="944"/>
      <c r="M622" s="944"/>
      <c r="N622" s="944"/>
      <c r="O622" s="944"/>
      <c r="P622" s="946"/>
      <c r="Q622" s="946"/>
      <c r="R622" s="944"/>
      <c r="S622" s="944"/>
    </row>
    <row r="623" spans="1:22" ht="18.75" customHeight="1" x14ac:dyDescent="0.25">
      <c r="A623" s="821" t="s">
        <v>142</v>
      </c>
      <c r="B623" s="825"/>
      <c r="C623" s="1095"/>
      <c r="D623" s="825"/>
      <c r="E623" s="825"/>
      <c r="F623" s="1096"/>
      <c r="G623" s="825"/>
      <c r="H623" s="944"/>
      <c r="I623" s="944"/>
      <c r="J623" s="944"/>
      <c r="K623" s="946"/>
      <c r="L623" s="944"/>
      <c r="M623" s="944"/>
      <c r="N623" s="944"/>
      <c r="O623" s="944"/>
      <c r="P623" s="946"/>
      <c r="Q623" s="946"/>
      <c r="R623" s="944"/>
      <c r="S623" s="944"/>
    </row>
    <row r="624" spans="1:22" x14ac:dyDescent="0.2">
      <c r="A624" s="606"/>
      <c r="B624" s="606"/>
      <c r="C624" s="607"/>
      <c r="D624" s="606"/>
      <c r="E624" s="606"/>
      <c r="F624" s="606"/>
      <c r="G624" s="606"/>
      <c r="H624" s="606"/>
      <c r="I624" s="606"/>
      <c r="J624" s="606"/>
      <c r="K624" s="606"/>
      <c r="L624" s="606"/>
      <c r="M624" s="606"/>
      <c r="N624" s="606"/>
      <c r="O624" s="606"/>
      <c r="P624" s="606"/>
      <c r="Q624" s="606"/>
      <c r="R624" s="606"/>
      <c r="S624" s="606"/>
    </row>
    <row r="625" spans="1:19" ht="16.5" thickBot="1" x14ac:dyDescent="0.3">
      <c r="A625" s="945" t="s">
        <v>620</v>
      </c>
      <c r="B625" s="945"/>
      <c r="C625" s="722"/>
      <c r="D625" s="945"/>
      <c r="E625" s="606"/>
      <c r="F625" s="945" t="s">
        <v>621</v>
      </c>
      <c r="G625" s="945"/>
      <c r="H625" s="945"/>
      <c r="I625" s="945"/>
      <c r="J625" s="606"/>
      <c r="K625" s="945" t="s">
        <v>675</v>
      </c>
      <c r="L625" s="945"/>
      <c r="M625" s="945"/>
      <c r="N625" s="945"/>
      <c r="O625" s="606"/>
      <c r="P625" s="945" t="s">
        <v>947</v>
      </c>
      <c r="Q625" s="945"/>
      <c r="R625" s="945"/>
      <c r="S625" s="945"/>
    </row>
    <row r="626" spans="1:19" ht="16.5" thickBot="1" x14ac:dyDescent="0.3">
      <c r="A626" s="950" t="s">
        <v>152</v>
      </c>
      <c r="B626" s="951" t="s">
        <v>41</v>
      </c>
      <c r="C626" s="951" t="s">
        <v>195</v>
      </c>
      <c r="D626" s="952" t="s">
        <v>153</v>
      </c>
      <c r="E626" s="606"/>
      <c r="F626" s="950"/>
      <c r="G626" s="951"/>
      <c r="H626" s="951"/>
      <c r="I626" s="952"/>
      <c r="J626" s="606"/>
      <c r="K626" s="950"/>
      <c r="L626" s="951"/>
      <c r="M626" s="951"/>
      <c r="N626" s="952"/>
      <c r="O626" s="606"/>
      <c r="P626" s="950" t="s">
        <v>152</v>
      </c>
      <c r="Q626" s="951"/>
      <c r="R626" s="951"/>
      <c r="S626" s="952"/>
    </row>
    <row r="627" spans="1:19" ht="15.75" x14ac:dyDescent="0.25">
      <c r="A627" s="953"/>
      <c r="B627" s="1103"/>
      <c r="C627" s="1103"/>
      <c r="D627" s="1104"/>
      <c r="E627" s="606"/>
      <c r="F627" s="953"/>
      <c r="G627" s="954"/>
      <c r="H627" s="954"/>
      <c r="I627" s="955"/>
      <c r="J627" s="606"/>
      <c r="K627" s="953"/>
      <c r="L627" s="954"/>
      <c r="M627" s="954"/>
      <c r="N627" s="955"/>
      <c r="O627" s="606"/>
      <c r="P627" s="1258"/>
      <c r="Q627" s="954"/>
      <c r="R627" s="954"/>
      <c r="S627" s="955"/>
    </row>
    <row r="628" spans="1:19" x14ac:dyDescent="0.2">
      <c r="A628" s="466">
        <v>1</v>
      </c>
      <c r="B628" s="568">
        <v>4113010001</v>
      </c>
      <c r="C628" s="569" t="s">
        <v>374</v>
      </c>
      <c r="D628" s="745" t="s">
        <v>44</v>
      </c>
      <c r="E628" s="606"/>
      <c r="F628" s="490">
        <v>1</v>
      </c>
      <c r="G628" s="506">
        <v>4112010004</v>
      </c>
      <c r="H628" s="455" t="s">
        <v>301</v>
      </c>
      <c r="I628" s="746" t="s">
        <v>45</v>
      </c>
      <c r="J628" s="606"/>
      <c r="K628" s="956">
        <v>1</v>
      </c>
      <c r="L628" s="1097">
        <v>4111010001</v>
      </c>
      <c r="M628" s="1105" t="s">
        <v>669</v>
      </c>
      <c r="N628" s="1106" t="s">
        <v>44</v>
      </c>
      <c r="O628" s="606"/>
      <c r="P628" s="956">
        <v>1</v>
      </c>
      <c r="Q628" s="1097">
        <v>4110010010</v>
      </c>
      <c r="R628" s="1105" t="s">
        <v>26</v>
      </c>
      <c r="S628" s="1106" t="s">
        <v>44</v>
      </c>
    </row>
    <row r="629" spans="1:19" x14ac:dyDescent="0.2">
      <c r="A629" s="470">
        <v>2</v>
      </c>
      <c r="B629" s="568">
        <v>4113010002</v>
      </c>
      <c r="C629" s="569" t="s">
        <v>375</v>
      </c>
      <c r="D629" s="745" t="s">
        <v>45</v>
      </c>
      <c r="E629" s="606"/>
      <c r="F629" s="471">
        <v>2</v>
      </c>
      <c r="G629" s="506">
        <v>4112010005</v>
      </c>
      <c r="H629" s="455" t="s">
        <v>302</v>
      </c>
      <c r="I629" s="746" t="s">
        <v>44</v>
      </c>
      <c r="J629" s="606"/>
      <c r="K629" s="956">
        <v>2</v>
      </c>
      <c r="L629" s="1097">
        <v>4111010009</v>
      </c>
      <c r="M629" s="1105" t="s">
        <v>329</v>
      </c>
      <c r="N629" s="966" t="s">
        <v>45</v>
      </c>
      <c r="O629" s="606"/>
      <c r="P629" s="956">
        <v>2</v>
      </c>
      <c r="Q629" s="1097">
        <v>4110010011</v>
      </c>
      <c r="R629" s="1105" t="s">
        <v>27</v>
      </c>
      <c r="S629" s="966" t="s">
        <v>45</v>
      </c>
    </row>
    <row r="630" spans="1:19" x14ac:dyDescent="0.2">
      <c r="A630" s="470">
        <v>3</v>
      </c>
      <c r="B630" s="506">
        <v>4113010016</v>
      </c>
      <c r="C630" s="455" t="s">
        <v>376</v>
      </c>
      <c r="D630" s="746" t="s">
        <v>44</v>
      </c>
      <c r="E630" s="606"/>
      <c r="F630" s="471">
        <v>3</v>
      </c>
      <c r="G630" s="506">
        <v>4112010006</v>
      </c>
      <c r="H630" s="455" t="s">
        <v>303</v>
      </c>
      <c r="I630" s="746" t="s">
        <v>44</v>
      </c>
      <c r="J630" s="606"/>
      <c r="K630" s="956">
        <v>3</v>
      </c>
      <c r="L630" s="1097">
        <v>4111010002</v>
      </c>
      <c r="M630" s="1105" t="s">
        <v>330</v>
      </c>
      <c r="N630" s="966" t="s">
        <v>44</v>
      </c>
      <c r="O630" s="606"/>
      <c r="P630" s="956">
        <v>3</v>
      </c>
      <c r="Q630" s="1097">
        <v>4110010001</v>
      </c>
      <c r="R630" s="1105" t="s">
        <v>18</v>
      </c>
      <c r="S630" s="966" t="s">
        <v>44</v>
      </c>
    </row>
    <row r="631" spans="1:19" x14ac:dyDescent="0.2">
      <c r="A631" s="470">
        <v>4</v>
      </c>
      <c r="B631" s="573">
        <v>4113010003</v>
      </c>
      <c r="C631" s="574" t="s">
        <v>377</v>
      </c>
      <c r="D631" s="731" t="s">
        <v>45</v>
      </c>
      <c r="E631" s="606"/>
      <c r="F631" s="471">
        <v>4</v>
      </c>
      <c r="G631" s="506">
        <v>4112010008</v>
      </c>
      <c r="H631" s="455" t="s">
        <v>304</v>
      </c>
      <c r="I631" s="746" t="s">
        <v>44</v>
      </c>
      <c r="J631" s="606"/>
      <c r="K631" s="956">
        <v>4</v>
      </c>
      <c r="L631" s="1097">
        <v>4111010011</v>
      </c>
      <c r="M631" s="1105" t="s">
        <v>331</v>
      </c>
      <c r="N631" s="966" t="s">
        <v>44</v>
      </c>
      <c r="O631" s="606"/>
      <c r="P631" s="956">
        <v>4</v>
      </c>
      <c r="Q631" s="1097">
        <v>4110010002</v>
      </c>
      <c r="R631" s="1105" t="s">
        <v>19</v>
      </c>
      <c r="S631" s="966" t="s">
        <v>44</v>
      </c>
    </row>
    <row r="632" spans="1:19" x14ac:dyDescent="0.2">
      <c r="A632" s="470">
        <v>5</v>
      </c>
      <c r="B632" s="568">
        <v>4113010004</v>
      </c>
      <c r="C632" s="569" t="s">
        <v>378</v>
      </c>
      <c r="D632" s="745" t="s">
        <v>44</v>
      </c>
      <c r="E632" s="606"/>
      <c r="F632" s="471">
        <v>5</v>
      </c>
      <c r="G632" s="506">
        <v>4112010010</v>
      </c>
      <c r="H632" s="455" t="s">
        <v>305</v>
      </c>
      <c r="I632" s="746" t="s">
        <v>44</v>
      </c>
      <c r="J632" s="606"/>
      <c r="K632" s="956">
        <v>5</v>
      </c>
      <c r="L632" s="1097">
        <v>4111010003</v>
      </c>
      <c r="M632" s="1105" t="s">
        <v>351</v>
      </c>
      <c r="N632" s="966" t="s">
        <v>45</v>
      </c>
      <c r="O632" s="606"/>
      <c r="P632" s="956">
        <v>5</v>
      </c>
      <c r="Q632" s="1097">
        <v>4110010021</v>
      </c>
      <c r="R632" s="1105" t="s">
        <v>1</v>
      </c>
      <c r="S632" s="966" t="s">
        <v>45</v>
      </c>
    </row>
    <row r="633" spans="1:19" x14ac:dyDescent="0.2">
      <c r="A633" s="470">
        <v>6</v>
      </c>
      <c r="B633" s="502">
        <v>4113010017</v>
      </c>
      <c r="C633" s="503" t="s">
        <v>379</v>
      </c>
      <c r="D633" s="745" t="s">
        <v>44</v>
      </c>
      <c r="E633" s="606"/>
      <c r="F633" s="471">
        <v>6</v>
      </c>
      <c r="G633" s="506">
        <v>4112010011</v>
      </c>
      <c r="H633" s="455" t="s">
        <v>306</v>
      </c>
      <c r="I633" s="746" t="s">
        <v>44</v>
      </c>
      <c r="J633" s="606"/>
      <c r="K633" s="956">
        <v>6</v>
      </c>
      <c r="L633" s="1097">
        <v>4111010025</v>
      </c>
      <c r="M633" s="1105" t="s">
        <v>332</v>
      </c>
      <c r="N633" s="966" t="s">
        <v>44</v>
      </c>
      <c r="O633" s="606"/>
      <c r="P633" s="956">
        <v>6</v>
      </c>
      <c r="Q633" s="1097">
        <v>4110010003</v>
      </c>
      <c r="R633" s="1105" t="s">
        <v>20</v>
      </c>
      <c r="S633" s="966" t="s">
        <v>45</v>
      </c>
    </row>
    <row r="634" spans="1:19" x14ac:dyDescent="0.2">
      <c r="A634" s="470">
        <v>7</v>
      </c>
      <c r="B634" s="502">
        <v>4113010018</v>
      </c>
      <c r="C634" s="503" t="s">
        <v>380</v>
      </c>
      <c r="D634" s="833" t="s">
        <v>45</v>
      </c>
      <c r="E634" s="606"/>
      <c r="F634" s="471">
        <v>7</v>
      </c>
      <c r="G634" s="615">
        <v>4112010002</v>
      </c>
      <c r="H634" s="601" t="s">
        <v>307</v>
      </c>
      <c r="I634" s="1107" t="s">
        <v>44</v>
      </c>
      <c r="J634" s="606"/>
      <c r="K634" s="956">
        <v>7</v>
      </c>
      <c r="L634" s="1097">
        <v>4111010012</v>
      </c>
      <c r="M634" s="1105" t="s">
        <v>333</v>
      </c>
      <c r="N634" s="966" t="s">
        <v>45</v>
      </c>
      <c r="O634" s="606"/>
      <c r="P634" s="956">
        <v>7</v>
      </c>
      <c r="Q634" s="1097">
        <v>4110010022</v>
      </c>
      <c r="R634" s="1105" t="s">
        <v>33</v>
      </c>
      <c r="S634" s="966" t="s">
        <v>45</v>
      </c>
    </row>
    <row r="635" spans="1:19" x14ac:dyDescent="0.2">
      <c r="A635" s="470">
        <v>8</v>
      </c>
      <c r="B635" s="568">
        <v>4113010005</v>
      </c>
      <c r="C635" s="569" t="s">
        <v>381</v>
      </c>
      <c r="D635" s="745" t="s">
        <v>45</v>
      </c>
      <c r="E635" s="606"/>
      <c r="F635" s="471">
        <v>8</v>
      </c>
      <c r="G635" s="506">
        <v>4112010012</v>
      </c>
      <c r="H635" s="455" t="s">
        <v>308</v>
      </c>
      <c r="I635" s="746" t="s">
        <v>45</v>
      </c>
      <c r="J635" s="606"/>
      <c r="K635" s="956">
        <v>8</v>
      </c>
      <c r="L635" s="1097">
        <v>4111010013</v>
      </c>
      <c r="M635" s="1105" t="s">
        <v>334</v>
      </c>
      <c r="N635" s="966" t="s">
        <v>44</v>
      </c>
      <c r="O635" s="606"/>
      <c r="P635" s="956">
        <v>8</v>
      </c>
      <c r="Q635" s="1097">
        <v>4110010012</v>
      </c>
      <c r="R635" s="1105" t="s">
        <v>36</v>
      </c>
      <c r="S635" s="966" t="s">
        <v>45</v>
      </c>
    </row>
    <row r="636" spans="1:19" x14ac:dyDescent="0.2">
      <c r="A636" s="470">
        <v>9</v>
      </c>
      <c r="B636" s="568">
        <v>4113010007</v>
      </c>
      <c r="C636" s="569" t="s">
        <v>382</v>
      </c>
      <c r="D636" s="745" t="s">
        <v>44</v>
      </c>
      <c r="E636" s="606"/>
      <c r="F636" s="471">
        <v>9</v>
      </c>
      <c r="G636" s="506">
        <v>4112010013</v>
      </c>
      <c r="H636" s="455" t="s">
        <v>309</v>
      </c>
      <c r="I636" s="746" t="s">
        <v>44</v>
      </c>
      <c r="J636" s="606"/>
      <c r="K636" s="956">
        <v>9</v>
      </c>
      <c r="L636" s="1097">
        <v>4111010014</v>
      </c>
      <c r="M636" s="1105" t="s">
        <v>335</v>
      </c>
      <c r="N636" s="966" t="s">
        <v>44</v>
      </c>
      <c r="O636" s="606"/>
      <c r="P636" s="956">
        <v>9</v>
      </c>
      <c r="Q636" s="1097">
        <v>4110010005</v>
      </c>
      <c r="R636" s="1105" t="s">
        <v>21</v>
      </c>
      <c r="S636" s="966" t="s">
        <v>45</v>
      </c>
    </row>
    <row r="637" spans="1:19" ht="15.75" customHeight="1" x14ac:dyDescent="0.2">
      <c r="A637" s="470">
        <v>10</v>
      </c>
      <c r="B637" s="568">
        <v>4113010008</v>
      </c>
      <c r="C637" s="569" t="s">
        <v>383</v>
      </c>
      <c r="D637" s="745" t="s">
        <v>44</v>
      </c>
      <c r="E637" s="606"/>
      <c r="F637" s="471">
        <v>10</v>
      </c>
      <c r="G637" s="506">
        <v>4112010014</v>
      </c>
      <c r="H637" s="455" t="s">
        <v>310</v>
      </c>
      <c r="I637" s="746" t="s">
        <v>44</v>
      </c>
      <c r="J637" s="606"/>
      <c r="K637" s="956">
        <v>10</v>
      </c>
      <c r="L637" s="1097">
        <v>4111010015</v>
      </c>
      <c r="M637" s="1105" t="s">
        <v>336</v>
      </c>
      <c r="N637" s="966" t="s">
        <v>44</v>
      </c>
      <c r="O637" s="606"/>
      <c r="P637" s="956">
        <v>10</v>
      </c>
      <c r="Q637" s="1097">
        <v>4110010014</v>
      </c>
      <c r="R637" s="1105" t="s">
        <v>28</v>
      </c>
      <c r="S637" s="966" t="s">
        <v>44</v>
      </c>
    </row>
    <row r="638" spans="1:19" x14ac:dyDescent="0.2">
      <c r="A638" s="470">
        <v>11</v>
      </c>
      <c r="B638" s="502">
        <v>4113010021</v>
      </c>
      <c r="C638" s="503" t="s">
        <v>384</v>
      </c>
      <c r="D638" s="745" t="s">
        <v>45</v>
      </c>
      <c r="E638" s="606"/>
      <c r="F638" s="471">
        <v>11</v>
      </c>
      <c r="G638" s="506">
        <v>4112010015</v>
      </c>
      <c r="H638" s="455" t="s">
        <v>311</v>
      </c>
      <c r="I638" s="746" t="s">
        <v>44</v>
      </c>
      <c r="J638" s="606"/>
      <c r="K638" s="956">
        <v>11</v>
      </c>
      <c r="L638" s="1009">
        <v>4111010016</v>
      </c>
      <c r="M638" s="1108" t="s">
        <v>337</v>
      </c>
      <c r="N638" s="966" t="s">
        <v>44</v>
      </c>
      <c r="O638" s="606"/>
      <c r="P638" s="956">
        <v>11</v>
      </c>
      <c r="Q638" s="1097">
        <v>2109210221</v>
      </c>
      <c r="R638" s="1105" t="s">
        <v>282</v>
      </c>
      <c r="S638" s="966" t="s">
        <v>44</v>
      </c>
    </row>
    <row r="639" spans="1:19" x14ac:dyDescent="0.2">
      <c r="A639" s="470">
        <v>12</v>
      </c>
      <c r="B639" s="540">
        <v>4113010013</v>
      </c>
      <c r="C639" s="541" t="s">
        <v>385</v>
      </c>
      <c r="D639" s="834" t="s">
        <v>45</v>
      </c>
      <c r="E639" s="606"/>
      <c r="F639" s="471">
        <v>12</v>
      </c>
      <c r="G639" s="506">
        <v>4112010016</v>
      </c>
      <c r="H639" s="455" t="s">
        <v>312</v>
      </c>
      <c r="I639" s="746" t="s">
        <v>44</v>
      </c>
      <c r="J639" s="606"/>
      <c r="K639" s="956">
        <v>12</v>
      </c>
      <c r="L639" s="1097">
        <v>4111010017</v>
      </c>
      <c r="M639" s="1105" t="s">
        <v>338</v>
      </c>
      <c r="N639" s="966" t="s">
        <v>44</v>
      </c>
      <c r="O639" s="606"/>
      <c r="P639" s="956">
        <v>12</v>
      </c>
      <c r="Q639" s="1097">
        <v>4110010015</v>
      </c>
      <c r="R639" s="1105" t="s">
        <v>29</v>
      </c>
      <c r="S639" s="966" t="s">
        <v>44</v>
      </c>
    </row>
    <row r="640" spans="1:19" ht="15.75" customHeight="1" x14ac:dyDescent="0.2">
      <c r="A640" s="470">
        <v>13</v>
      </c>
      <c r="B640" s="568">
        <v>4113010009</v>
      </c>
      <c r="C640" s="569" t="s">
        <v>386</v>
      </c>
      <c r="D640" s="745" t="s">
        <v>44</v>
      </c>
      <c r="E640" s="606"/>
      <c r="F640" s="471">
        <v>13</v>
      </c>
      <c r="G640" s="506">
        <v>4112010017</v>
      </c>
      <c r="H640" s="455" t="s">
        <v>313</v>
      </c>
      <c r="I640" s="746" t="s">
        <v>44</v>
      </c>
      <c r="J640" s="606"/>
      <c r="K640" s="956">
        <v>13</v>
      </c>
      <c r="L640" s="1097">
        <v>4111010018</v>
      </c>
      <c r="M640" s="1105" t="s">
        <v>339</v>
      </c>
      <c r="N640" s="966" t="s">
        <v>44</v>
      </c>
      <c r="O640" s="606"/>
      <c r="P640" s="956">
        <v>13</v>
      </c>
      <c r="Q640" s="1097">
        <v>4110010006</v>
      </c>
      <c r="R640" s="1105" t="s">
        <v>22</v>
      </c>
      <c r="S640" s="966" t="s">
        <v>45</v>
      </c>
    </row>
    <row r="641" spans="1:19" x14ac:dyDescent="0.2">
      <c r="A641" s="470">
        <v>14</v>
      </c>
      <c r="B641" s="502">
        <v>4113010023</v>
      </c>
      <c r="C641" s="503" t="s">
        <v>387</v>
      </c>
      <c r="D641" s="745" t="s">
        <v>44</v>
      </c>
      <c r="E641" s="606"/>
      <c r="F641" s="471">
        <v>14</v>
      </c>
      <c r="G641" s="506">
        <v>4112010018</v>
      </c>
      <c r="H641" s="455" t="s">
        <v>314</v>
      </c>
      <c r="I641" s="746" t="s">
        <v>44</v>
      </c>
      <c r="J641" s="606"/>
      <c r="K641" s="956">
        <v>14</v>
      </c>
      <c r="L641" s="1097">
        <v>4111010004</v>
      </c>
      <c r="M641" s="1105" t="s">
        <v>340</v>
      </c>
      <c r="N641" s="966" t="s">
        <v>44</v>
      </c>
      <c r="O641" s="606"/>
      <c r="P641" s="956">
        <v>14</v>
      </c>
      <c r="Q641" s="1097">
        <v>4110010009</v>
      </c>
      <c r="R641" s="1105" t="s">
        <v>25</v>
      </c>
      <c r="S641" s="1109" t="s">
        <v>45</v>
      </c>
    </row>
    <row r="642" spans="1:19" x14ac:dyDescent="0.2">
      <c r="A642" s="470">
        <v>15</v>
      </c>
      <c r="B642" s="610">
        <v>4113010014</v>
      </c>
      <c r="C642" s="611" t="s">
        <v>388</v>
      </c>
      <c r="D642" s="834" t="s">
        <v>45</v>
      </c>
      <c r="E642" s="606"/>
      <c r="F642" s="471">
        <v>15</v>
      </c>
      <c r="G642" s="615">
        <v>4112010003</v>
      </c>
      <c r="H642" s="601" t="s">
        <v>315</v>
      </c>
      <c r="I642" s="1107" t="s">
        <v>45</v>
      </c>
      <c r="J642" s="606"/>
      <c r="K642" s="956">
        <v>15</v>
      </c>
      <c r="L642" s="1097">
        <v>4111010005</v>
      </c>
      <c r="M642" s="1105" t="s">
        <v>341</v>
      </c>
      <c r="N642" s="966" t="s">
        <v>44</v>
      </c>
      <c r="O642" s="606"/>
      <c r="P642" s="956">
        <v>15</v>
      </c>
      <c r="Q642" s="1097">
        <v>4110010007</v>
      </c>
      <c r="R642" s="1105" t="s">
        <v>23</v>
      </c>
      <c r="S642" s="966" t="s">
        <v>45</v>
      </c>
    </row>
    <row r="643" spans="1:19" x14ac:dyDescent="0.2">
      <c r="A643" s="470">
        <v>16</v>
      </c>
      <c r="B643" s="727">
        <v>4116050013</v>
      </c>
      <c r="C643" s="611" t="s">
        <v>933</v>
      </c>
      <c r="D643" s="834" t="s">
        <v>45</v>
      </c>
      <c r="E643" s="606"/>
      <c r="F643" s="471">
        <v>16</v>
      </c>
      <c r="G643" s="506">
        <v>4112010001</v>
      </c>
      <c r="H643" s="455" t="s">
        <v>316</v>
      </c>
      <c r="I643" s="746" t="s">
        <v>44</v>
      </c>
      <c r="J643" s="606"/>
      <c r="K643" s="956">
        <v>16</v>
      </c>
      <c r="L643" s="1097">
        <v>4111010019</v>
      </c>
      <c r="M643" s="1105" t="s">
        <v>342</v>
      </c>
      <c r="N643" s="973" t="s">
        <v>44</v>
      </c>
      <c r="O643" s="606"/>
      <c r="P643" s="956">
        <v>16</v>
      </c>
      <c r="Q643" s="1097">
        <v>4110010016</v>
      </c>
      <c r="R643" s="1105" t="s">
        <v>30</v>
      </c>
      <c r="S643" s="973" t="s">
        <v>45</v>
      </c>
    </row>
    <row r="644" spans="1:19" x14ac:dyDescent="0.2">
      <c r="A644" s="470">
        <v>17</v>
      </c>
      <c r="B644" s="568">
        <v>4113010011</v>
      </c>
      <c r="C644" s="569" t="s">
        <v>389</v>
      </c>
      <c r="D644" s="745" t="s">
        <v>44</v>
      </c>
      <c r="E644" s="606"/>
      <c r="F644" s="471">
        <v>17</v>
      </c>
      <c r="G644" s="506">
        <v>4112010019</v>
      </c>
      <c r="H644" s="455" t="s">
        <v>317</v>
      </c>
      <c r="I644" s="746" t="s">
        <v>45</v>
      </c>
      <c r="J644" s="606"/>
      <c r="K644" s="956">
        <v>17</v>
      </c>
      <c r="L644" s="1097">
        <v>4111010020</v>
      </c>
      <c r="M644" s="1105" t="s">
        <v>948</v>
      </c>
      <c r="N644" s="973" t="s">
        <v>44</v>
      </c>
      <c r="O644" s="606"/>
      <c r="P644" s="956">
        <v>17</v>
      </c>
      <c r="Q644" s="1097">
        <v>4110010017</v>
      </c>
      <c r="R644" s="1105" t="s">
        <v>31</v>
      </c>
      <c r="S644" s="973" t="s">
        <v>44</v>
      </c>
    </row>
    <row r="645" spans="1:19" x14ac:dyDescent="0.2">
      <c r="A645" s="470">
        <v>18</v>
      </c>
      <c r="B645" s="502">
        <v>4113010024</v>
      </c>
      <c r="C645" s="503" t="s">
        <v>390</v>
      </c>
      <c r="D645" s="745" t="s">
        <v>44</v>
      </c>
      <c r="E645" s="606"/>
      <c r="F645" s="471">
        <v>18</v>
      </c>
      <c r="G645" s="506">
        <v>4112010020</v>
      </c>
      <c r="H645" s="455" t="s">
        <v>318</v>
      </c>
      <c r="I645" s="746" t="s">
        <v>44</v>
      </c>
      <c r="J645" s="606"/>
      <c r="K645" s="956">
        <v>18</v>
      </c>
      <c r="L645" s="1097">
        <v>4111010021</v>
      </c>
      <c r="M645" s="1105" t="s">
        <v>343</v>
      </c>
      <c r="N645" s="973" t="s">
        <v>45</v>
      </c>
      <c r="O645" s="606"/>
      <c r="P645" s="956">
        <v>18</v>
      </c>
      <c r="Q645" s="1097">
        <v>4110010018</v>
      </c>
      <c r="R645" s="1105" t="s">
        <v>32</v>
      </c>
      <c r="S645" s="973" t="s">
        <v>45</v>
      </c>
    </row>
    <row r="646" spans="1:19" x14ac:dyDescent="0.2">
      <c r="A646" s="470">
        <v>19</v>
      </c>
      <c r="B646" s="568">
        <v>4113010012</v>
      </c>
      <c r="C646" s="569" t="s">
        <v>391</v>
      </c>
      <c r="D646" s="745" t="s">
        <v>44</v>
      </c>
      <c r="E646" s="606"/>
      <c r="F646" s="471">
        <v>19</v>
      </c>
      <c r="G646" s="506">
        <v>4112010021</v>
      </c>
      <c r="H646" s="455" t="s">
        <v>319</v>
      </c>
      <c r="I646" s="746" t="s">
        <v>45</v>
      </c>
      <c r="J646" s="606"/>
      <c r="K646" s="956">
        <v>19</v>
      </c>
      <c r="L646" s="1097">
        <v>4111010006</v>
      </c>
      <c r="M646" s="1105" t="s">
        <v>344</v>
      </c>
      <c r="N646" s="973" t="s">
        <v>44</v>
      </c>
      <c r="O646" s="606"/>
      <c r="P646" s="956">
        <v>19</v>
      </c>
      <c r="Q646" s="1097">
        <v>4110010008</v>
      </c>
      <c r="R646" s="1105" t="s">
        <v>24</v>
      </c>
      <c r="S646" s="973" t="s">
        <v>44</v>
      </c>
    </row>
    <row r="647" spans="1:19" x14ac:dyDescent="0.2">
      <c r="A647" s="471"/>
      <c r="B647" s="506"/>
      <c r="C647" s="455"/>
      <c r="D647" s="746"/>
      <c r="E647" s="606"/>
      <c r="F647" s="471">
        <v>20</v>
      </c>
      <c r="G647" s="506">
        <v>4112010022</v>
      </c>
      <c r="H647" s="455" t="s">
        <v>320</v>
      </c>
      <c r="I647" s="746" t="s">
        <v>44</v>
      </c>
      <c r="J647" s="606"/>
      <c r="K647" s="956">
        <v>20</v>
      </c>
      <c r="L647" s="1097">
        <v>4111010007</v>
      </c>
      <c r="M647" s="1110" t="s">
        <v>345</v>
      </c>
      <c r="N647" s="973" t="s">
        <v>44</v>
      </c>
      <c r="O647" s="606"/>
      <c r="P647" s="956">
        <v>20</v>
      </c>
      <c r="Q647" s="1097">
        <v>4110010023</v>
      </c>
      <c r="R647" s="1105" t="s">
        <v>34</v>
      </c>
      <c r="S647" s="973" t="s">
        <v>44</v>
      </c>
    </row>
    <row r="648" spans="1:19" x14ac:dyDescent="0.2">
      <c r="A648" s="471"/>
      <c r="B648" s="506"/>
      <c r="C648" s="455"/>
      <c r="D648" s="746"/>
      <c r="E648" s="606"/>
      <c r="F648" s="471">
        <v>21</v>
      </c>
      <c r="G648" s="506">
        <v>4112010023</v>
      </c>
      <c r="H648" s="455" t="s">
        <v>321</v>
      </c>
      <c r="I648" s="746" t="s">
        <v>44</v>
      </c>
      <c r="J648" s="606"/>
      <c r="K648" s="956">
        <v>21</v>
      </c>
      <c r="L648" s="1097">
        <v>4111010022</v>
      </c>
      <c r="M648" s="1105" t="s">
        <v>346</v>
      </c>
      <c r="N648" s="973" t="s">
        <v>44</v>
      </c>
      <c r="O648" s="606"/>
      <c r="P648" s="956">
        <v>21</v>
      </c>
      <c r="Q648" s="1097">
        <v>4110010024</v>
      </c>
      <c r="R648" s="1105" t="s">
        <v>35</v>
      </c>
      <c r="S648" s="973" t="s">
        <v>44</v>
      </c>
    </row>
    <row r="649" spans="1:19" x14ac:dyDescent="0.2">
      <c r="A649" s="471"/>
      <c r="B649" s="506"/>
      <c r="C649" s="455"/>
      <c r="D649" s="746"/>
      <c r="E649" s="606"/>
      <c r="F649" s="471">
        <v>22</v>
      </c>
      <c r="G649" s="506">
        <v>4112010024</v>
      </c>
      <c r="H649" s="455" t="s">
        <v>322</v>
      </c>
      <c r="I649" s="746" t="s">
        <v>45</v>
      </c>
      <c r="J649" s="606"/>
      <c r="K649" s="956">
        <v>22</v>
      </c>
      <c r="L649" s="1097">
        <v>4111010008</v>
      </c>
      <c r="M649" s="1105" t="s">
        <v>347</v>
      </c>
      <c r="N649" s="973" t="s">
        <v>44</v>
      </c>
      <c r="O649" s="606"/>
      <c r="P649" s="956">
        <v>22</v>
      </c>
      <c r="Q649" s="1097"/>
      <c r="R649" s="1105"/>
      <c r="S649" s="973"/>
    </row>
    <row r="650" spans="1:19" x14ac:dyDescent="0.2">
      <c r="A650" s="471"/>
      <c r="B650" s="506"/>
      <c r="C650" s="455"/>
      <c r="D650" s="746"/>
      <c r="E650" s="606"/>
      <c r="F650" s="471"/>
      <c r="G650" s="506"/>
      <c r="H650" s="455"/>
      <c r="I650" s="746"/>
      <c r="J650" s="606"/>
      <c r="K650" s="956">
        <v>23</v>
      </c>
      <c r="L650" s="506">
        <v>4111010023</v>
      </c>
      <c r="M650" s="455" t="s">
        <v>348</v>
      </c>
      <c r="N650" s="746" t="s">
        <v>45</v>
      </c>
      <c r="O650" s="606"/>
      <c r="P650" s="956"/>
      <c r="Q650" s="1097"/>
      <c r="R650" s="1105"/>
      <c r="S650" s="973"/>
    </row>
    <row r="651" spans="1:19" x14ac:dyDescent="0.2">
      <c r="A651" s="471"/>
      <c r="B651" s="506"/>
      <c r="C651" s="455"/>
      <c r="D651" s="746"/>
      <c r="E651" s="606"/>
      <c r="F651" s="471"/>
      <c r="G651" s="506"/>
      <c r="H651" s="455"/>
      <c r="I651" s="746"/>
      <c r="J651" s="606"/>
      <c r="K651" s="956">
        <v>24</v>
      </c>
      <c r="L651" s="506">
        <v>4111010024</v>
      </c>
      <c r="M651" s="455" t="s">
        <v>349</v>
      </c>
      <c r="N651" s="746" t="s">
        <v>44</v>
      </c>
      <c r="O651" s="606"/>
      <c r="P651" s="489"/>
      <c r="Q651" s="971"/>
      <c r="R651" s="1111"/>
      <c r="S651" s="973"/>
    </row>
    <row r="652" spans="1:19" ht="15.75" thickBot="1" x14ac:dyDescent="0.25">
      <c r="A652" s="758"/>
      <c r="B652" s="1112"/>
      <c r="C652" s="1113"/>
      <c r="D652" s="1114"/>
      <c r="E652" s="606"/>
      <c r="F652" s="758"/>
      <c r="G652" s="1112"/>
      <c r="H652" s="1113"/>
      <c r="I652" s="1114"/>
      <c r="J652" s="606"/>
      <c r="K652" s="758"/>
      <c r="L652" s="1112"/>
      <c r="M652" s="1113"/>
      <c r="N652" s="1114"/>
      <c r="O652" s="606"/>
      <c r="P652" s="758"/>
      <c r="Q652" s="1112"/>
      <c r="R652" s="1113"/>
      <c r="S652" s="1114"/>
    </row>
    <row r="653" spans="1:19" x14ac:dyDescent="0.2">
      <c r="A653" s="607"/>
      <c r="B653" s="607"/>
      <c r="C653" s="607"/>
      <c r="D653" s="607"/>
      <c r="E653" s="606"/>
      <c r="F653" s="480"/>
      <c r="G653" s="480"/>
      <c r="H653" s="481"/>
      <c r="I653" s="480"/>
      <c r="J653" s="607"/>
      <c r="K653" s="480"/>
      <c r="L653" s="480"/>
      <c r="M653" s="481"/>
      <c r="N653" s="480"/>
      <c r="O653" s="607"/>
      <c r="P653" s="480"/>
      <c r="Q653" s="480"/>
      <c r="R653" s="481"/>
      <c r="S653" s="480"/>
    </row>
    <row r="654" spans="1:19" ht="19.5" customHeight="1" x14ac:dyDescent="0.2">
      <c r="A654" s="606"/>
      <c r="B654" s="516"/>
      <c r="C654" s="723" t="s">
        <v>115</v>
      </c>
      <c r="D654" s="606">
        <f>COUNTIF(D628:D651,"L")</f>
        <v>11</v>
      </c>
      <c r="E654" s="606"/>
      <c r="F654" s="606"/>
      <c r="G654" s="516"/>
      <c r="H654" s="1004" t="s">
        <v>115</v>
      </c>
      <c r="I654" s="606">
        <f>COUNTIF(I628:I651,"L")</f>
        <v>16</v>
      </c>
      <c r="J654" s="607"/>
      <c r="K654" s="606"/>
      <c r="L654" s="516"/>
      <c r="M654" s="1004" t="s">
        <v>115</v>
      </c>
      <c r="N654" s="606">
        <f>COUNTIF(N628:N651,"L")</f>
        <v>19</v>
      </c>
      <c r="O654" s="607"/>
      <c r="P654" s="606"/>
      <c r="Q654" s="516"/>
      <c r="R654" s="1004" t="s">
        <v>115</v>
      </c>
      <c r="S654" s="606">
        <f>COUNTIF(S628:S651,"L")</f>
        <v>10</v>
      </c>
    </row>
    <row r="655" spans="1:19" ht="19.5" customHeight="1" thickBot="1" x14ac:dyDescent="0.25">
      <c r="A655" s="606"/>
      <c r="B655" s="516"/>
      <c r="C655" s="723" t="s">
        <v>264</v>
      </c>
      <c r="D655" s="606">
        <f>COUNTIF(D628:D651,"P")</f>
        <v>8</v>
      </c>
      <c r="E655" s="606"/>
      <c r="F655" s="606"/>
      <c r="G655" s="516"/>
      <c r="H655" s="1004" t="s">
        <v>264</v>
      </c>
      <c r="I655" s="606">
        <f>COUNTIF(I628:I651,"P")</f>
        <v>6</v>
      </c>
      <c r="J655" s="607"/>
      <c r="K655" s="606"/>
      <c r="L655" s="516"/>
      <c r="M655" s="1004" t="s">
        <v>264</v>
      </c>
      <c r="N655" s="606">
        <f>COUNTIF(N628:N651,"P")</f>
        <v>5</v>
      </c>
      <c r="O655" s="607"/>
      <c r="P655" s="606"/>
      <c r="Q655" s="516"/>
      <c r="R655" s="1004" t="s">
        <v>264</v>
      </c>
      <c r="S655" s="606">
        <f>COUNTIF(S628:S651,"P")</f>
        <v>11</v>
      </c>
    </row>
    <row r="656" spans="1:19" ht="19.5" customHeight="1" x14ac:dyDescent="0.2">
      <c r="A656" s="606"/>
      <c r="B656" s="516"/>
      <c r="C656" s="515"/>
      <c r="D656" s="1005">
        <f>SUM(D654:D655)</f>
        <v>19</v>
      </c>
      <c r="E656" s="606"/>
      <c r="F656" s="606"/>
      <c r="G656" s="516"/>
      <c r="H656" s="1006"/>
      <c r="I656" s="1005">
        <f>SUM(I654:I655)</f>
        <v>22</v>
      </c>
      <c r="J656" s="607"/>
      <c r="K656" s="606"/>
      <c r="L656" s="516"/>
      <c r="M656" s="1006"/>
      <c r="N656" s="1005">
        <f>SUM(N654:N655)</f>
        <v>24</v>
      </c>
      <c r="O656" s="607"/>
      <c r="P656" s="606"/>
      <c r="Q656" s="516"/>
      <c r="R656" s="1006"/>
      <c r="S656" s="1005">
        <f>SUM(S654:S655)</f>
        <v>21</v>
      </c>
    </row>
    <row r="657" spans="1:20" ht="19.5" customHeight="1" x14ac:dyDescent="0.2">
      <c r="A657" s="606" t="s">
        <v>265</v>
      </c>
      <c r="B657" s="516"/>
      <c r="C657" s="515"/>
      <c r="D657" s="607"/>
      <c r="E657" s="606"/>
      <c r="F657" s="606" t="s">
        <v>265</v>
      </c>
      <c r="G657" s="516"/>
      <c r="H657" s="1006"/>
      <c r="I657" s="607"/>
      <c r="J657" s="607"/>
      <c r="K657" s="606" t="s">
        <v>265</v>
      </c>
      <c r="L657" s="516"/>
      <c r="M657" s="1006"/>
      <c r="N657" s="607"/>
      <c r="O657" s="607"/>
      <c r="P657" s="606" t="s">
        <v>265</v>
      </c>
      <c r="Q657" s="516"/>
      <c r="R657" s="1006"/>
      <c r="S657" s="607"/>
    </row>
    <row r="658" spans="1:20" ht="19.5" customHeight="1" x14ac:dyDescent="0.2">
      <c r="A658" s="606"/>
      <c r="B658" s="516"/>
      <c r="C658" s="515"/>
      <c r="D658" s="607"/>
      <c r="E658" s="606"/>
      <c r="F658" s="606"/>
      <c r="G658" s="516"/>
      <c r="H658" s="1006"/>
      <c r="I658" s="607"/>
      <c r="J658" s="607"/>
      <c r="K658" s="606"/>
      <c r="L658" s="516"/>
      <c r="M658" s="1006"/>
      <c r="N658" s="607"/>
      <c r="O658" s="607"/>
      <c r="P658" s="606"/>
      <c r="Q658" s="516"/>
      <c r="R658" s="1006"/>
      <c r="S658" s="607"/>
    </row>
    <row r="659" spans="1:20" ht="19.5" customHeight="1" x14ac:dyDescent="0.2">
      <c r="A659" s="606"/>
      <c r="B659" s="516"/>
      <c r="C659" s="515"/>
      <c r="D659" s="607"/>
      <c r="E659" s="606"/>
      <c r="F659" s="606"/>
      <c r="G659" s="516"/>
      <c r="H659" s="1006"/>
      <c r="I659" s="607"/>
      <c r="J659" s="607"/>
      <c r="K659" s="606"/>
      <c r="L659" s="516"/>
      <c r="M659" s="1006"/>
      <c r="N659" s="607"/>
      <c r="O659" s="607"/>
      <c r="P659" s="606"/>
      <c r="Q659" s="516"/>
      <c r="R659" s="1006"/>
      <c r="S659" s="607"/>
    </row>
    <row r="660" spans="1:20" ht="18.75" x14ac:dyDescent="0.3">
      <c r="A660" s="608" t="s">
        <v>1366</v>
      </c>
      <c r="B660" s="606"/>
      <c r="C660" s="607"/>
      <c r="D660" s="944"/>
      <c r="E660" s="944"/>
      <c r="F660" s="945"/>
      <c r="G660" s="606"/>
      <c r="H660" s="606"/>
      <c r="I660" s="944"/>
      <c r="J660" s="606"/>
      <c r="K660" s="945"/>
      <c r="L660" s="606"/>
      <c r="M660" s="606"/>
      <c r="N660" s="944"/>
      <c r="O660" s="944"/>
      <c r="P660" s="945"/>
      <c r="Q660" s="606" t="s">
        <v>894</v>
      </c>
      <c r="R660" s="606"/>
      <c r="S660" s="944"/>
      <c r="T660" s="306"/>
    </row>
    <row r="661" spans="1:20" ht="18" x14ac:dyDescent="0.25">
      <c r="A661" s="608" t="s">
        <v>1278</v>
      </c>
      <c r="B661" s="606"/>
      <c r="C661" s="607"/>
      <c r="D661" s="944"/>
      <c r="E661" s="944"/>
      <c r="F661" s="945"/>
      <c r="G661" s="606"/>
      <c r="H661" s="606"/>
      <c r="I661" s="944"/>
      <c r="J661" s="606"/>
      <c r="K661" s="945"/>
      <c r="L661" s="606"/>
      <c r="M661" s="606"/>
      <c r="N661" s="944"/>
      <c r="O661" s="944"/>
      <c r="P661" s="945"/>
      <c r="Q661" s="606"/>
      <c r="R661" s="606"/>
      <c r="S661" s="944"/>
      <c r="T661" s="306"/>
    </row>
    <row r="662" spans="1:20" ht="18" x14ac:dyDescent="0.25">
      <c r="A662" s="608" t="s">
        <v>142</v>
      </c>
      <c r="B662" s="606"/>
      <c r="C662" s="607"/>
      <c r="D662" s="944"/>
      <c r="E662" s="944"/>
      <c r="F662" s="945"/>
      <c r="G662" s="606"/>
      <c r="H662" s="606"/>
      <c r="I662" s="944"/>
      <c r="J662" s="606"/>
      <c r="K662" s="945"/>
      <c r="L662" s="606"/>
      <c r="M662" s="606"/>
      <c r="N662" s="944"/>
      <c r="O662" s="944"/>
      <c r="P662" s="946"/>
      <c r="Q662" s="946"/>
      <c r="R662" s="944"/>
      <c r="S662" s="944"/>
      <c r="T662" s="306"/>
    </row>
    <row r="663" spans="1:20" x14ac:dyDescent="0.2">
      <c r="A663" s="606"/>
      <c r="B663" s="606"/>
      <c r="C663" s="607"/>
      <c r="D663" s="606"/>
      <c r="E663" s="606"/>
      <c r="F663" s="606"/>
      <c r="G663" s="606"/>
      <c r="H663" s="606"/>
      <c r="I663" s="606"/>
      <c r="J663" s="606"/>
      <c r="K663" s="606"/>
      <c r="L663" s="606"/>
      <c r="M663" s="606"/>
      <c r="N663" s="606"/>
      <c r="O663" s="606"/>
      <c r="P663" s="606"/>
      <c r="Q663" s="606"/>
      <c r="R663" s="606"/>
      <c r="S663" s="606"/>
    </row>
    <row r="664" spans="1:20" ht="16.5" thickBot="1" x14ac:dyDescent="0.3">
      <c r="A664" s="945" t="s">
        <v>1285</v>
      </c>
      <c r="B664" s="945"/>
      <c r="C664" s="722"/>
      <c r="D664" s="945"/>
      <c r="E664" s="606"/>
      <c r="F664" s="945" t="s">
        <v>1284</v>
      </c>
      <c r="G664" s="945"/>
      <c r="H664" s="945"/>
      <c r="I664" s="945"/>
      <c r="J664" s="606"/>
      <c r="K664" s="945" t="s">
        <v>1283</v>
      </c>
      <c r="L664" s="945"/>
      <c r="M664" s="945"/>
      <c r="N664" s="945"/>
      <c r="O664" s="606"/>
      <c r="P664" s="945" t="s">
        <v>1282</v>
      </c>
      <c r="Q664" s="945"/>
      <c r="R664" s="945"/>
      <c r="S664" s="945"/>
      <c r="T664" s="186"/>
    </row>
    <row r="665" spans="1:20" ht="16.5" thickBot="1" x14ac:dyDescent="0.3">
      <c r="A665" s="947" t="s">
        <v>152</v>
      </c>
      <c r="B665" s="948" t="s">
        <v>41</v>
      </c>
      <c r="C665" s="948" t="s">
        <v>42</v>
      </c>
      <c r="D665" s="949" t="s">
        <v>153</v>
      </c>
      <c r="E665" s="606"/>
      <c r="F665" s="950" t="s">
        <v>152</v>
      </c>
      <c r="G665" s="951" t="s">
        <v>41</v>
      </c>
      <c r="H665" s="951" t="s">
        <v>42</v>
      </c>
      <c r="I665" s="952" t="s">
        <v>153</v>
      </c>
      <c r="J665" s="606"/>
      <c r="K665" s="950" t="s">
        <v>152</v>
      </c>
      <c r="L665" s="951" t="s">
        <v>41</v>
      </c>
      <c r="M665" s="951" t="s">
        <v>42</v>
      </c>
      <c r="N665" s="952" t="s">
        <v>153</v>
      </c>
      <c r="O665" s="606"/>
      <c r="P665" s="950" t="s">
        <v>152</v>
      </c>
      <c r="Q665" s="951" t="s">
        <v>41</v>
      </c>
      <c r="R665" s="951" t="s">
        <v>42</v>
      </c>
      <c r="S665" s="952" t="s">
        <v>153</v>
      </c>
    </row>
    <row r="666" spans="1:20" ht="15.75" x14ac:dyDescent="0.25">
      <c r="A666" s="853"/>
      <c r="B666" s="854"/>
      <c r="C666" s="854"/>
      <c r="D666" s="855"/>
      <c r="E666" s="606"/>
      <c r="F666" s="953"/>
      <c r="G666" s="954"/>
      <c r="H666" s="954"/>
      <c r="I666" s="955"/>
      <c r="J666" s="606"/>
      <c r="K666" s="953"/>
      <c r="L666" s="954"/>
      <c r="M666" s="954"/>
      <c r="N666" s="955"/>
      <c r="O666" s="606"/>
      <c r="P666" s="1258"/>
      <c r="Q666" s="954"/>
      <c r="R666" s="954"/>
      <c r="S666" s="955"/>
    </row>
    <row r="667" spans="1:20" ht="18.75" x14ac:dyDescent="0.3">
      <c r="A667" s="1323"/>
      <c r="B667" s="1324"/>
      <c r="C667" s="1141"/>
      <c r="D667" s="1325"/>
      <c r="E667" s="606"/>
      <c r="F667" s="698">
        <v>1</v>
      </c>
      <c r="G667" s="1276">
        <v>1116050005</v>
      </c>
      <c r="H667" s="1057" t="s">
        <v>1175</v>
      </c>
      <c r="I667" s="1203" t="s">
        <v>44</v>
      </c>
      <c r="J667" s="606"/>
      <c r="K667" s="958">
        <v>1</v>
      </c>
      <c r="L667" s="1089">
        <v>1115050008</v>
      </c>
      <c r="M667" s="1065" t="s">
        <v>900</v>
      </c>
      <c r="N667" s="1203" t="s">
        <v>45</v>
      </c>
      <c r="O667" s="606"/>
      <c r="P667" s="490">
        <v>1</v>
      </c>
      <c r="Q667" s="1195">
        <v>1114050001</v>
      </c>
      <c r="R667" s="1224" t="s">
        <v>595</v>
      </c>
      <c r="S667" s="1200" t="s">
        <v>45</v>
      </c>
    </row>
    <row r="668" spans="1:20" ht="18.75" x14ac:dyDescent="0.3">
      <c r="A668" s="1323"/>
      <c r="B668" s="1324"/>
      <c r="C668" s="1141"/>
      <c r="D668" s="1325"/>
      <c r="E668" s="606"/>
      <c r="F668" s="698">
        <v>2</v>
      </c>
      <c r="G668" s="1276">
        <v>1116050015</v>
      </c>
      <c r="H668" s="1057" t="s">
        <v>1176</v>
      </c>
      <c r="I668" s="1203" t="s">
        <v>44</v>
      </c>
      <c r="J668" s="606"/>
      <c r="K668" s="958">
        <v>2</v>
      </c>
      <c r="L668" s="1089">
        <v>1115050030</v>
      </c>
      <c r="M668" s="1065" t="s">
        <v>901</v>
      </c>
      <c r="N668" s="1203" t="s">
        <v>44</v>
      </c>
      <c r="O668" s="606"/>
      <c r="P668" s="471">
        <v>2</v>
      </c>
      <c r="Q668" s="1195">
        <v>1114050002</v>
      </c>
      <c r="R668" s="1224" t="s">
        <v>596</v>
      </c>
      <c r="S668" s="1200" t="s">
        <v>45</v>
      </c>
    </row>
    <row r="669" spans="1:20" ht="18.75" x14ac:dyDescent="0.3">
      <c r="A669" s="1323"/>
      <c r="B669" s="1326"/>
      <c r="C669" s="1327"/>
      <c r="D669" s="1328"/>
      <c r="E669" s="606"/>
      <c r="F669" s="698">
        <v>3</v>
      </c>
      <c r="G669" s="1277">
        <v>1116050001</v>
      </c>
      <c r="H669" s="1060" t="s">
        <v>1177</v>
      </c>
      <c r="I669" s="1281" t="s">
        <v>45</v>
      </c>
      <c r="J669" s="606"/>
      <c r="K669" s="958">
        <v>3</v>
      </c>
      <c r="L669" s="1264">
        <v>1115050002</v>
      </c>
      <c r="M669" s="1278" t="s">
        <v>902</v>
      </c>
      <c r="N669" s="1203" t="s">
        <v>45</v>
      </c>
      <c r="O669" s="606"/>
      <c r="P669" s="471">
        <v>3</v>
      </c>
      <c r="Q669" s="1195">
        <v>1114050012</v>
      </c>
      <c r="R669" s="1224" t="s">
        <v>597</v>
      </c>
      <c r="S669" s="1200" t="s">
        <v>44</v>
      </c>
    </row>
    <row r="670" spans="1:20" ht="18.75" x14ac:dyDescent="0.3">
      <c r="A670" s="1323"/>
      <c r="B670" s="1324"/>
      <c r="C670" s="1141"/>
      <c r="D670" s="1325"/>
      <c r="E670" s="606"/>
      <c r="F670" s="698">
        <v>4</v>
      </c>
      <c r="G670" s="1276">
        <v>1116050016</v>
      </c>
      <c r="H670" s="1057" t="s">
        <v>1178</v>
      </c>
      <c r="I670" s="1203" t="s">
        <v>45</v>
      </c>
      <c r="J670" s="606"/>
      <c r="K670" s="958">
        <v>4</v>
      </c>
      <c r="L670" s="1264">
        <v>1115050031</v>
      </c>
      <c r="M670" s="1278" t="s">
        <v>903</v>
      </c>
      <c r="N670" s="1203" t="s">
        <v>45</v>
      </c>
      <c r="O670" s="606"/>
      <c r="P670" s="471">
        <v>4</v>
      </c>
      <c r="Q670" s="1195">
        <v>1114050013</v>
      </c>
      <c r="R670" s="1224" t="s">
        <v>598</v>
      </c>
      <c r="S670" s="1200" t="s">
        <v>45</v>
      </c>
    </row>
    <row r="671" spans="1:20" ht="18.75" x14ac:dyDescent="0.3">
      <c r="A671" s="1323"/>
      <c r="B671" s="1324"/>
      <c r="C671" s="1141"/>
      <c r="D671" s="1325"/>
      <c r="E671" s="944"/>
      <c r="F671" s="698">
        <v>5</v>
      </c>
      <c r="G671" s="1276">
        <v>1116050006</v>
      </c>
      <c r="H671" s="1057" t="s">
        <v>1179</v>
      </c>
      <c r="I671" s="1203" t="s">
        <v>44</v>
      </c>
      <c r="J671" s="944"/>
      <c r="K671" s="958">
        <v>5</v>
      </c>
      <c r="L671" s="1089">
        <v>1115050011</v>
      </c>
      <c r="M671" s="1065" t="s">
        <v>904</v>
      </c>
      <c r="N671" s="1203" t="s">
        <v>45</v>
      </c>
      <c r="O671" s="944"/>
      <c r="P671" s="962">
        <v>5</v>
      </c>
      <c r="Q671" s="1195">
        <v>1114050003</v>
      </c>
      <c r="R671" s="1224" t="s">
        <v>629</v>
      </c>
      <c r="S671" s="1200" t="s">
        <v>44</v>
      </c>
    </row>
    <row r="672" spans="1:20" ht="18.75" x14ac:dyDescent="0.3">
      <c r="A672" s="1323"/>
      <c r="B672" s="1324"/>
      <c r="C672" s="1141"/>
      <c r="D672" s="1325"/>
      <c r="E672" s="606"/>
      <c r="F672" s="698">
        <v>6</v>
      </c>
      <c r="G672" s="1276">
        <v>1116050017</v>
      </c>
      <c r="H672" s="1057" t="s">
        <v>1180</v>
      </c>
      <c r="I672" s="1205" t="s">
        <v>45</v>
      </c>
      <c r="J672" s="606"/>
      <c r="K672" s="958">
        <v>6</v>
      </c>
      <c r="L672" s="1089">
        <v>1115050012</v>
      </c>
      <c r="M672" s="1065" t="s">
        <v>905</v>
      </c>
      <c r="N672" s="1203" t="s">
        <v>45</v>
      </c>
      <c r="O672" s="606"/>
      <c r="P672" s="471">
        <v>6</v>
      </c>
      <c r="Q672" s="1195">
        <v>1114050004</v>
      </c>
      <c r="R672" s="1224" t="s">
        <v>599</v>
      </c>
      <c r="S672" s="1200" t="s">
        <v>44</v>
      </c>
    </row>
    <row r="673" spans="1:19" ht="18.75" x14ac:dyDescent="0.3">
      <c r="A673" s="1323"/>
      <c r="B673" s="1324"/>
      <c r="C673" s="1141"/>
      <c r="D673" s="1325"/>
      <c r="E673" s="606"/>
      <c r="F673" s="698">
        <v>7</v>
      </c>
      <c r="G673" s="1276">
        <v>1116050018</v>
      </c>
      <c r="H673" s="1057" t="s">
        <v>1181</v>
      </c>
      <c r="I673" s="1203" t="s">
        <v>45</v>
      </c>
      <c r="J673" s="606"/>
      <c r="K673" s="958">
        <v>7</v>
      </c>
      <c r="L673" s="1089">
        <v>1115050013</v>
      </c>
      <c r="M673" s="1065" t="s">
        <v>906</v>
      </c>
      <c r="N673" s="1203" t="s">
        <v>44</v>
      </c>
      <c r="O673" s="606"/>
      <c r="P673" s="471">
        <v>7</v>
      </c>
      <c r="Q673" s="1195">
        <v>1114050005</v>
      </c>
      <c r="R673" s="1224" t="s">
        <v>600</v>
      </c>
      <c r="S673" s="1200" t="s">
        <v>44</v>
      </c>
    </row>
    <row r="674" spans="1:19" ht="18.75" x14ac:dyDescent="0.3">
      <c r="A674" s="1323"/>
      <c r="B674" s="1324"/>
      <c r="C674" s="1141"/>
      <c r="D674" s="1325"/>
      <c r="E674" s="606"/>
      <c r="F674" s="698">
        <v>8</v>
      </c>
      <c r="G674" s="1276">
        <v>1116050019</v>
      </c>
      <c r="H674" s="1057" t="s">
        <v>1182</v>
      </c>
      <c r="I674" s="1203" t="s">
        <v>44</v>
      </c>
      <c r="J674" s="606"/>
      <c r="K674" s="958">
        <v>8</v>
      </c>
      <c r="L674" s="1264">
        <v>1115050016</v>
      </c>
      <c r="M674" s="1278" t="s">
        <v>907</v>
      </c>
      <c r="N674" s="1203" t="s">
        <v>45</v>
      </c>
      <c r="O674" s="606"/>
      <c r="P674" s="471">
        <v>8</v>
      </c>
      <c r="Q674" s="1195">
        <v>1114050014</v>
      </c>
      <c r="R674" s="1224" t="s">
        <v>601</v>
      </c>
      <c r="S674" s="1200" t="s">
        <v>45</v>
      </c>
    </row>
    <row r="675" spans="1:19" ht="18.75" x14ac:dyDescent="0.3">
      <c r="A675" s="1323"/>
      <c r="B675" s="1324"/>
      <c r="C675" s="1141" t="s">
        <v>1814</v>
      </c>
      <c r="D675" s="1325"/>
      <c r="E675" s="963"/>
      <c r="F675" s="698">
        <v>9</v>
      </c>
      <c r="G675" s="1276">
        <v>1116050007</v>
      </c>
      <c r="H675" s="1057" t="s">
        <v>1183</v>
      </c>
      <c r="I675" s="1203" t="s">
        <v>44</v>
      </c>
      <c r="J675" s="963"/>
      <c r="K675" s="958">
        <v>9</v>
      </c>
      <c r="L675" s="1089">
        <v>1115050017</v>
      </c>
      <c r="M675" s="1065" t="s">
        <v>908</v>
      </c>
      <c r="N675" s="1203" t="s">
        <v>45</v>
      </c>
      <c r="O675" s="963"/>
      <c r="P675" s="964">
        <v>9</v>
      </c>
      <c r="Q675" s="1195">
        <v>1114050006</v>
      </c>
      <c r="R675" s="1224" t="s">
        <v>602</v>
      </c>
      <c r="S675" s="1200" t="s">
        <v>45</v>
      </c>
    </row>
    <row r="676" spans="1:19" ht="18.75" x14ac:dyDescent="0.3">
      <c r="A676" s="1323"/>
      <c r="B676" s="1324"/>
      <c r="C676" s="1141" t="s">
        <v>1813</v>
      </c>
      <c r="D676" s="1325"/>
      <c r="E676" s="606"/>
      <c r="F676" s="698">
        <v>10</v>
      </c>
      <c r="G676" s="1276">
        <v>1116050009</v>
      </c>
      <c r="H676" s="1057" t="s">
        <v>1184</v>
      </c>
      <c r="I676" s="1203" t="s">
        <v>45</v>
      </c>
      <c r="J676" s="606"/>
      <c r="K676" s="958">
        <v>10</v>
      </c>
      <c r="L676" s="1264">
        <v>1115050018</v>
      </c>
      <c r="M676" s="1278" t="s">
        <v>909</v>
      </c>
      <c r="N676" s="1203" t="s">
        <v>45</v>
      </c>
      <c r="O676" s="606"/>
      <c r="P676" s="471">
        <v>10</v>
      </c>
      <c r="Q676" s="1195">
        <v>1114050016</v>
      </c>
      <c r="R676" s="1224" t="s">
        <v>603</v>
      </c>
      <c r="S676" s="1200" t="s">
        <v>45</v>
      </c>
    </row>
    <row r="677" spans="1:19" ht="18.75" x14ac:dyDescent="0.3">
      <c r="A677" s="1323"/>
      <c r="B677" s="1324"/>
      <c r="C677" s="1141" t="s">
        <v>1811</v>
      </c>
      <c r="D677" s="1325"/>
      <c r="E677" s="606"/>
      <c r="F677" s="698">
        <v>11</v>
      </c>
      <c r="G677" s="1276">
        <v>1116050020</v>
      </c>
      <c r="H677" s="1057" t="s">
        <v>1185</v>
      </c>
      <c r="I677" s="1203" t="s">
        <v>45</v>
      </c>
      <c r="J677" s="606"/>
      <c r="K677" s="958">
        <v>11</v>
      </c>
      <c r="L677" s="1089">
        <v>1115050019</v>
      </c>
      <c r="M677" s="1065" t="s">
        <v>910</v>
      </c>
      <c r="N677" s="1203" t="s">
        <v>45</v>
      </c>
      <c r="O677" s="606"/>
      <c r="P677" s="471">
        <v>11</v>
      </c>
      <c r="Q677" s="1195">
        <v>1114050007</v>
      </c>
      <c r="R677" s="1224" t="s">
        <v>604</v>
      </c>
      <c r="S677" s="1200" t="s">
        <v>44</v>
      </c>
    </row>
    <row r="678" spans="1:19" ht="18.75" x14ac:dyDescent="0.3">
      <c r="A678" s="1323"/>
      <c r="B678" s="1326"/>
      <c r="C678" s="1327"/>
      <c r="D678" s="1325"/>
      <c r="E678" s="606"/>
      <c r="F678" s="698">
        <v>12</v>
      </c>
      <c r="G678" s="1276">
        <v>1116050023</v>
      </c>
      <c r="H678" s="1057" t="s">
        <v>1186</v>
      </c>
      <c r="I678" s="1281" t="s">
        <v>45</v>
      </c>
      <c r="J678" s="606"/>
      <c r="K678" s="958">
        <v>12</v>
      </c>
      <c r="L678" s="1264">
        <v>1115050032</v>
      </c>
      <c r="M678" s="1278" t="s">
        <v>911</v>
      </c>
      <c r="N678" s="1203" t="s">
        <v>45</v>
      </c>
      <c r="O678" s="606"/>
      <c r="P678" s="471">
        <v>12</v>
      </c>
      <c r="Q678" s="1195">
        <v>1114050017</v>
      </c>
      <c r="R678" s="1224" t="s">
        <v>605</v>
      </c>
      <c r="S678" s="1200" t="s">
        <v>45</v>
      </c>
    </row>
    <row r="679" spans="1:19" ht="18.75" x14ac:dyDescent="0.3">
      <c r="A679" s="1323"/>
      <c r="B679" s="1324"/>
      <c r="C679" s="1141"/>
      <c r="D679" s="1328"/>
      <c r="E679" s="606"/>
      <c r="F679" s="698">
        <v>13</v>
      </c>
      <c r="G679" s="1276">
        <v>1116050010</v>
      </c>
      <c r="H679" s="1057" t="s">
        <v>1187</v>
      </c>
      <c r="I679" s="1203" t="s">
        <v>44</v>
      </c>
      <c r="J679" s="606"/>
      <c r="K679" s="958">
        <v>13</v>
      </c>
      <c r="L679" s="1264">
        <v>1115050038</v>
      </c>
      <c r="M679" s="1278" t="s">
        <v>912</v>
      </c>
      <c r="N679" s="1203" t="s">
        <v>45</v>
      </c>
      <c r="O679" s="606"/>
      <c r="P679" s="471">
        <v>13</v>
      </c>
      <c r="Q679" s="1195">
        <v>1114050018</v>
      </c>
      <c r="R679" s="1224" t="s">
        <v>606</v>
      </c>
      <c r="S679" s="1200" t="s">
        <v>45</v>
      </c>
    </row>
    <row r="680" spans="1:19" ht="18.75" x14ac:dyDescent="0.3">
      <c r="A680" s="1323"/>
      <c r="B680" s="1324"/>
      <c r="C680" s="1141"/>
      <c r="D680" s="1325"/>
      <c r="E680" s="606"/>
      <c r="F680" s="698">
        <v>14</v>
      </c>
      <c r="G680" s="1276">
        <v>1116050027</v>
      </c>
      <c r="H680" s="1057" t="s">
        <v>1211</v>
      </c>
      <c r="I680" s="1203" t="s">
        <v>45</v>
      </c>
      <c r="J680" s="606"/>
      <c r="K680" s="958">
        <v>14</v>
      </c>
      <c r="L680" s="1264">
        <v>1115050021</v>
      </c>
      <c r="M680" s="1278" t="s">
        <v>913</v>
      </c>
      <c r="N680" s="1203" t="s">
        <v>45</v>
      </c>
      <c r="O680" s="606"/>
      <c r="P680" s="471">
        <v>14</v>
      </c>
      <c r="Q680" s="1195">
        <v>1114050019</v>
      </c>
      <c r="R680" s="1224" t="s">
        <v>607</v>
      </c>
      <c r="S680" s="1228" t="s">
        <v>45</v>
      </c>
    </row>
    <row r="681" spans="1:19" ht="18.75" x14ac:dyDescent="0.3">
      <c r="A681" s="1323"/>
      <c r="B681" s="1324"/>
      <c r="C681" s="1141"/>
      <c r="D681" s="1325"/>
      <c r="E681" s="606"/>
      <c r="F681" s="698">
        <v>15</v>
      </c>
      <c r="G681" s="1276">
        <v>1116050024</v>
      </c>
      <c r="H681" s="1057" t="s">
        <v>1188</v>
      </c>
      <c r="I681" s="1203" t="s">
        <v>45</v>
      </c>
      <c r="J681" s="606"/>
      <c r="K681" s="958">
        <v>15</v>
      </c>
      <c r="L681" s="1264">
        <v>1115050003</v>
      </c>
      <c r="M681" s="1278" t="s">
        <v>914</v>
      </c>
      <c r="N681" s="1203" t="s">
        <v>45</v>
      </c>
      <c r="O681" s="606"/>
      <c r="P681" s="471">
        <v>15</v>
      </c>
      <c r="Q681" s="1195">
        <v>1114050020</v>
      </c>
      <c r="R681" s="1224" t="s">
        <v>608</v>
      </c>
      <c r="S681" s="1200" t="s">
        <v>45</v>
      </c>
    </row>
    <row r="682" spans="1:19" ht="18.75" x14ac:dyDescent="0.3">
      <c r="A682" s="1323"/>
      <c r="B682" s="1324"/>
      <c r="C682" s="1141"/>
      <c r="D682" s="1325"/>
      <c r="E682" s="606"/>
      <c r="F682" s="698">
        <v>16</v>
      </c>
      <c r="G682" s="1276">
        <v>1116050021</v>
      </c>
      <c r="H682" s="1057" t="s">
        <v>1189</v>
      </c>
      <c r="I682" s="1281" t="s">
        <v>45</v>
      </c>
      <c r="J682" s="606"/>
      <c r="K682" s="958">
        <v>16</v>
      </c>
      <c r="L682" s="1264">
        <v>1115050033</v>
      </c>
      <c r="M682" s="1278" t="s">
        <v>915</v>
      </c>
      <c r="N682" s="1203" t="s">
        <v>45</v>
      </c>
      <c r="O682" s="606"/>
      <c r="P682" s="471">
        <v>16</v>
      </c>
      <c r="Q682" s="1195">
        <v>1114050021</v>
      </c>
      <c r="R682" s="1224" t="s">
        <v>609</v>
      </c>
      <c r="S682" s="1200" t="s">
        <v>44</v>
      </c>
    </row>
    <row r="683" spans="1:19" ht="18.75" x14ac:dyDescent="0.3">
      <c r="A683" s="1323"/>
      <c r="B683" s="1324"/>
      <c r="C683" s="1141"/>
      <c r="D683" s="1328"/>
      <c r="E683" s="606"/>
      <c r="F683" s="698">
        <v>17</v>
      </c>
      <c r="G683" s="1276">
        <v>1116050025</v>
      </c>
      <c r="H683" s="1057" t="s">
        <v>1190</v>
      </c>
      <c r="I683" s="1281" t="s">
        <v>45</v>
      </c>
      <c r="J683" s="606"/>
      <c r="K683" s="958">
        <v>17</v>
      </c>
      <c r="L683" s="1089">
        <v>1115050022</v>
      </c>
      <c r="M683" s="1065" t="s">
        <v>916</v>
      </c>
      <c r="N683" s="1203" t="s">
        <v>45</v>
      </c>
      <c r="O683" s="606"/>
      <c r="P683" s="471">
        <v>17</v>
      </c>
      <c r="Q683" s="1195">
        <v>1114050008</v>
      </c>
      <c r="R683" s="1224" t="s">
        <v>610</v>
      </c>
      <c r="S683" s="1200" t="s">
        <v>45</v>
      </c>
    </row>
    <row r="684" spans="1:19" ht="18.75" x14ac:dyDescent="0.3">
      <c r="A684" s="1323"/>
      <c r="B684" s="1324"/>
      <c r="C684" s="1141"/>
      <c r="D684" s="1328"/>
      <c r="E684" s="606"/>
      <c r="F684" s="698">
        <v>18</v>
      </c>
      <c r="G684" s="1276">
        <v>1116050011</v>
      </c>
      <c r="H684" s="1057" t="s">
        <v>1191</v>
      </c>
      <c r="I684" s="1203" t="s">
        <v>45</v>
      </c>
      <c r="J684" s="606"/>
      <c r="K684" s="958">
        <v>18</v>
      </c>
      <c r="L684" s="1089">
        <v>1115050004</v>
      </c>
      <c r="M684" s="1065" t="s">
        <v>917</v>
      </c>
      <c r="N684" s="1203" t="s">
        <v>45</v>
      </c>
      <c r="O684" s="606"/>
      <c r="P684" s="471">
        <v>18</v>
      </c>
      <c r="Q684" s="1195">
        <v>1114050009</v>
      </c>
      <c r="R684" s="1224" t="s">
        <v>611</v>
      </c>
      <c r="S684" s="1200" t="s">
        <v>45</v>
      </c>
    </row>
    <row r="685" spans="1:19" ht="18.75" x14ac:dyDescent="0.3">
      <c r="A685" s="1323"/>
      <c r="B685" s="1324"/>
      <c r="C685" s="1141"/>
      <c r="D685" s="1325"/>
      <c r="E685" s="606"/>
      <c r="F685" s="698">
        <v>19</v>
      </c>
      <c r="G685" s="1276">
        <v>1116050012</v>
      </c>
      <c r="H685" s="1057" t="s">
        <v>1192</v>
      </c>
      <c r="I685" s="1203" t="s">
        <v>44</v>
      </c>
      <c r="J685" s="606"/>
      <c r="K685" s="958">
        <v>19</v>
      </c>
      <c r="L685" s="1264">
        <v>1115050005</v>
      </c>
      <c r="M685" s="1278" t="s">
        <v>918</v>
      </c>
      <c r="N685" s="1203" t="s">
        <v>45</v>
      </c>
      <c r="O685" s="606"/>
      <c r="P685" s="471">
        <v>19</v>
      </c>
      <c r="Q685" s="1195">
        <v>1114050022</v>
      </c>
      <c r="R685" s="1224" t="s">
        <v>612</v>
      </c>
      <c r="S685" s="1200" t="s">
        <v>45</v>
      </c>
    </row>
    <row r="686" spans="1:19" ht="18.75" x14ac:dyDescent="0.3">
      <c r="A686" s="1323"/>
      <c r="B686" s="1324"/>
      <c r="C686" s="1141"/>
      <c r="D686" s="1325"/>
      <c r="E686" s="606"/>
      <c r="F686" s="698">
        <v>20</v>
      </c>
      <c r="G686" s="1276">
        <v>1116050022</v>
      </c>
      <c r="H686" s="1057" t="s">
        <v>1193</v>
      </c>
      <c r="I686" s="1203" t="s">
        <v>45</v>
      </c>
      <c r="J686" s="606"/>
      <c r="K686" s="958">
        <v>20</v>
      </c>
      <c r="L686" s="1264">
        <v>1115050006</v>
      </c>
      <c r="M686" s="1278" t="s">
        <v>919</v>
      </c>
      <c r="N686" s="1203" t="s">
        <v>45</v>
      </c>
      <c r="O686" s="606"/>
      <c r="P686" s="471">
        <v>20</v>
      </c>
      <c r="Q686" s="1195">
        <v>1114050023</v>
      </c>
      <c r="R686" s="1224" t="s">
        <v>613</v>
      </c>
      <c r="S686" s="1200" t="s">
        <v>44</v>
      </c>
    </row>
    <row r="687" spans="1:19" ht="18.75" x14ac:dyDescent="0.3">
      <c r="A687" s="1323"/>
      <c r="B687" s="1324"/>
      <c r="C687" s="1141"/>
      <c r="D687" s="1325"/>
      <c r="E687" s="606"/>
      <c r="F687" s="698">
        <v>21</v>
      </c>
      <c r="G687" s="1276">
        <v>1116050013</v>
      </c>
      <c r="H687" s="1057" t="s">
        <v>1194</v>
      </c>
      <c r="I687" s="1203" t="s">
        <v>45</v>
      </c>
      <c r="J687" s="606"/>
      <c r="K687" s="958">
        <v>21</v>
      </c>
      <c r="L687" s="1264">
        <v>1115050023</v>
      </c>
      <c r="M687" s="1278" t="s">
        <v>920</v>
      </c>
      <c r="N687" s="1203" t="s">
        <v>45</v>
      </c>
      <c r="O687" s="606"/>
      <c r="P687" s="471">
        <v>21</v>
      </c>
      <c r="Q687" s="1195">
        <v>1114050024</v>
      </c>
      <c r="R687" s="1224" t="s">
        <v>614</v>
      </c>
      <c r="S687" s="1228" t="s">
        <v>45</v>
      </c>
    </row>
    <row r="688" spans="1:19" ht="18.75" x14ac:dyDescent="0.3">
      <c r="A688" s="1323"/>
      <c r="B688" s="1324"/>
      <c r="C688" s="1141"/>
      <c r="D688" s="1325"/>
      <c r="E688" s="606"/>
      <c r="F688" s="698">
        <v>22</v>
      </c>
      <c r="G688" s="1276">
        <v>1116050014</v>
      </c>
      <c r="H688" s="1057" t="s">
        <v>1195</v>
      </c>
      <c r="I688" s="1203" t="s">
        <v>45</v>
      </c>
      <c r="J688" s="606"/>
      <c r="K688" s="958">
        <v>22</v>
      </c>
      <c r="L688" s="1089">
        <v>1115050034</v>
      </c>
      <c r="M688" s="1065" t="s">
        <v>921</v>
      </c>
      <c r="N688" s="1203" t="s">
        <v>44</v>
      </c>
      <c r="O688" s="606"/>
      <c r="P688" s="471">
        <v>22</v>
      </c>
      <c r="Q688" s="1279">
        <v>1114050026</v>
      </c>
      <c r="R688" s="1280" t="s">
        <v>615</v>
      </c>
      <c r="S688" s="1282" t="s">
        <v>45</v>
      </c>
    </row>
    <row r="689" spans="1:20" ht="18.75" x14ac:dyDescent="0.2">
      <c r="A689" s="1323"/>
      <c r="B689" s="1324"/>
      <c r="C689" s="1141"/>
      <c r="D689" s="1325"/>
      <c r="E689" s="606"/>
      <c r="F689" s="698">
        <v>23</v>
      </c>
      <c r="G689" s="1276"/>
      <c r="H689" s="1057"/>
      <c r="I689" s="1203"/>
      <c r="J689" s="606"/>
      <c r="K689" s="958">
        <v>23</v>
      </c>
      <c r="L689" s="1195">
        <v>1115050024</v>
      </c>
      <c r="M689" s="1224" t="s">
        <v>922</v>
      </c>
      <c r="N689" s="1200" t="s">
        <v>44</v>
      </c>
      <c r="O689" s="606"/>
      <c r="P689" s="471"/>
      <c r="Q689" s="1279"/>
      <c r="R689" s="1280"/>
      <c r="S689" s="1282"/>
    </row>
    <row r="690" spans="1:20" ht="18.75" x14ac:dyDescent="0.2">
      <c r="A690" s="1323"/>
      <c r="B690" s="1324"/>
      <c r="C690" s="1141"/>
      <c r="D690" s="1325"/>
      <c r="E690" s="606"/>
      <c r="F690" s="958"/>
      <c r="G690" s="1195"/>
      <c r="H690" s="1224"/>
      <c r="I690" s="1200"/>
      <c r="J690" s="606"/>
      <c r="K690" s="958">
        <v>24</v>
      </c>
      <c r="L690" s="1195">
        <v>1115050037</v>
      </c>
      <c r="M690" s="1224" t="s">
        <v>923</v>
      </c>
      <c r="N690" s="1200" t="s">
        <v>45</v>
      </c>
      <c r="O690" s="606"/>
      <c r="P690" s="970"/>
      <c r="Q690" s="1283"/>
      <c r="R690" s="1284"/>
      <c r="S690" s="1233"/>
    </row>
    <row r="691" spans="1:20" ht="18.75" x14ac:dyDescent="0.2">
      <c r="A691" s="1323"/>
      <c r="B691" s="1329"/>
      <c r="C691" s="1330"/>
      <c r="D691" s="1331"/>
      <c r="E691" s="606"/>
      <c r="F691" s="958"/>
      <c r="G691" s="1195"/>
      <c r="H691" s="1224"/>
      <c r="I691" s="1200"/>
      <c r="J691" s="606"/>
      <c r="K691" s="958">
        <v>25</v>
      </c>
      <c r="L691" s="1195">
        <v>1115050036</v>
      </c>
      <c r="M691" s="1224" t="s">
        <v>924</v>
      </c>
      <c r="N691" s="1200" t="s">
        <v>45</v>
      </c>
      <c r="O691" s="606"/>
      <c r="P691" s="970"/>
      <c r="Q691" s="1283"/>
      <c r="R691" s="1284"/>
      <c r="S691" s="1233"/>
    </row>
    <row r="692" spans="1:20" ht="18.75" x14ac:dyDescent="0.2">
      <c r="A692" s="1323"/>
      <c r="B692" s="1332"/>
      <c r="C692" s="1333"/>
      <c r="D692" s="1325"/>
      <c r="E692" s="606"/>
      <c r="F692" s="958"/>
      <c r="G692" s="1195"/>
      <c r="H692" s="1224"/>
      <c r="I692" s="1200"/>
      <c r="J692" s="606"/>
      <c r="K692" s="958">
        <v>26</v>
      </c>
      <c r="L692" s="1195">
        <v>1115050028</v>
      </c>
      <c r="M692" s="1224" t="s">
        <v>925</v>
      </c>
      <c r="N692" s="1200" t="s">
        <v>45</v>
      </c>
      <c r="O692" s="606"/>
      <c r="P692" s="970"/>
      <c r="Q692" s="1283"/>
      <c r="R692" s="1284"/>
      <c r="S692" s="1233"/>
    </row>
    <row r="693" spans="1:20" ht="18.75" x14ac:dyDescent="0.2">
      <c r="A693" s="1323"/>
      <c r="B693" s="1334"/>
      <c r="C693" s="1335"/>
      <c r="D693" s="1336"/>
      <c r="E693" s="606"/>
      <c r="F693" s="958"/>
      <c r="G693" s="1195"/>
      <c r="H693" s="1224"/>
      <c r="I693" s="1200"/>
      <c r="J693" s="606"/>
      <c r="K693" s="958">
        <v>27</v>
      </c>
      <c r="L693" s="1195">
        <v>1115050029</v>
      </c>
      <c r="M693" s="1224" t="s">
        <v>926</v>
      </c>
      <c r="N693" s="1200" t="s">
        <v>45</v>
      </c>
      <c r="O693" s="606"/>
      <c r="P693" s="970"/>
      <c r="Q693" s="1283"/>
      <c r="R693" s="1284"/>
      <c r="S693" s="1233"/>
    </row>
    <row r="694" spans="1:20" ht="18.75" x14ac:dyDescent="0.2">
      <c r="A694" s="1323"/>
      <c r="B694" s="1337"/>
      <c r="C694" s="1333"/>
      <c r="D694" s="1325"/>
      <c r="E694" s="606"/>
      <c r="F694" s="958"/>
      <c r="G694" s="1195"/>
      <c r="H694" s="1224"/>
      <c r="I694" s="1200"/>
      <c r="J694" s="606"/>
      <c r="K694" s="958">
        <v>28</v>
      </c>
      <c r="L694" s="1195">
        <v>1115050035</v>
      </c>
      <c r="M694" s="1224" t="s">
        <v>927</v>
      </c>
      <c r="N694" s="1200" t="s">
        <v>45</v>
      </c>
      <c r="O694" s="606"/>
      <c r="P694" s="970"/>
      <c r="Q694" s="1283"/>
      <c r="R694" s="1284"/>
      <c r="S694" s="1233"/>
    </row>
    <row r="695" spans="1:20" ht="18" x14ac:dyDescent="0.2">
      <c r="A695" s="1323"/>
      <c r="B695" s="1338"/>
      <c r="C695" s="1339"/>
      <c r="D695" s="1340"/>
      <c r="E695" s="606"/>
      <c r="F695" s="471"/>
      <c r="G695" s="513"/>
      <c r="H695" s="965"/>
      <c r="I695" s="966"/>
      <c r="J695" s="606"/>
      <c r="K695" s="471"/>
      <c r="L695" s="967"/>
      <c r="M695" s="968"/>
      <c r="N695" s="969"/>
      <c r="O695" s="606"/>
      <c r="P695" s="970"/>
      <c r="Q695" s="971"/>
      <c r="R695" s="972"/>
      <c r="S695" s="973"/>
    </row>
    <row r="696" spans="1:20" ht="18.75" thickBot="1" x14ac:dyDescent="0.25">
      <c r="A696" s="1341"/>
      <c r="B696" s="1342"/>
      <c r="C696" s="1343"/>
      <c r="D696" s="1344"/>
      <c r="E696" s="606"/>
      <c r="F696" s="758"/>
      <c r="G696" s="990"/>
      <c r="H696" s="991"/>
      <c r="I696" s="992"/>
      <c r="J696" s="606"/>
      <c r="K696" s="758"/>
      <c r="L696" s="993"/>
      <c r="M696" s="994"/>
      <c r="N696" s="995"/>
      <c r="O696" s="606"/>
      <c r="P696" s="996"/>
      <c r="Q696" s="997"/>
      <c r="R696" s="998"/>
      <c r="S696" s="999"/>
    </row>
    <row r="697" spans="1:20" ht="18" x14ac:dyDescent="0.2">
      <c r="A697" s="606"/>
      <c r="B697" s="516"/>
      <c r="C697" s="515"/>
      <c r="D697" s="606"/>
      <c r="E697" s="606"/>
      <c r="F697" s="480"/>
      <c r="G697" s="1000"/>
      <c r="H697" s="1001"/>
      <c r="I697" s="1002"/>
      <c r="J697" s="607"/>
      <c r="K697" s="480"/>
      <c r="L697" s="480"/>
      <c r="M697" s="1003"/>
      <c r="N697" s="480"/>
      <c r="O697" s="607"/>
      <c r="P697" s="480"/>
      <c r="Q697" s="480"/>
      <c r="R697" s="1003"/>
      <c r="S697" s="480"/>
    </row>
    <row r="698" spans="1:20" x14ac:dyDescent="0.2">
      <c r="A698" s="606"/>
      <c r="B698" s="516"/>
      <c r="C698" s="723" t="s">
        <v>115</v>
      </c>
      <c r="D698" s="606">
        <f>COUNTIF(D667:D696,"L")</f>
        <v>0</v>
      </c>
      <c r="E698" s="606"/>
      <c r="F698" s="480"/>
      <c r="G698" s="480"/>
      <c r="H698" s="1004" t="s">
        <v>115</v>
      </c>
      <c r="I698" s="606">
        <f>COUNTIF(I667:I697,"L")</f>
        <v>7</v>
      </c>
      <c r="J698" s="607"/>
      <c r="K698" s="480"/>
      <c r="L698" s="480"/>
      <c r="M698" s="1004" t="s">
        <v>115</v>
      </c>
      <c r="N698" s="606">
        <f>COUNTIF(N666:N696,"L")</f>
        <v>4</v>
      </c>
      <c r="O698" s="607"/>
      <c r="P698" s="480"/>
      <c r="Q698" s="480"/>
      <c r="R698" s="1004" t="s">
        <v>115</v>
      </c>
      <c r="S698" s="606">
        <f>COUNTIF(S667:S697,"L")</f>
        <v>7</v>
      </c>
    </row>
    <row r="699" spans="1:20" ht="15.75" thickBot="1" x14ac:dyDescent="0.25">
      <c r="A699" s="606"/>
      <c r="B699" s="516"/>
      <c r="C699" s="723" t="s">
        <v>264</v>
      </c>
      <c r="D699" s="606">
        <f>COUNTIF(D667:D696,"P")</f>
        <v>0</v>
      </c>
      <c r="E699" s="606"/>
      <c r="F699" s="606"/>
      <c r="G699" s="516"/>
      <c r="H699" s="1004" t="s">
        <v>264</v>
      </c>
      <c r="I699" s="606">
        <f>COUNTIF(I667:I697,"P")</f>
        <v>15</v>
      </c>
      <c r="J699" s="607"/>
      <c r="K699" s="606"/>
      <c r="L699" s="516"/>
      <c r="M699" s="1004" t="s">
        <v>264</v>
      </c>
      <c r="N699" s="606">
        <f>COUNTIF(N666:N696,"P")</f>
        <v>24</v>
      </c>
      <c r="O699" s="607"/>
      <c r="P699" s="606"/>
      <c r="Q699" s="516"/>
      <c r="R699" s="1004" t="s">
        <v>264</v>
      </c>
      <c r="S699" s="606">
        <f>COUNTIF(S667:S697,"P")</f>
        <v>15</v>
      </c>
    </row>
    <row r="700" spans="1:20" x14ac:dyDescent="0.2">
      <c r="A700" s="606"/>
      <c r="B700" s="516"/>
      <c r="C700" s="723"/>
      <c r="D700" s="1005">
        <f>SUM(D698:D699)</f>
        <v>0</v>
      </c>
      <c r="E700" s="606"/>
      <c r="F700" s="606"/>
      <c r="G700" s="516"/>
      <c r="H700" s="1006"/>
      <c r="I700" s="1005">
        <f>SUM(I698:I699)</f>
        <v>22</v>
      </c>
      <c r="J700" s="607"/>
      <c r="K700" s="606"/>
      <c r="L700" s="516"/>
      <c r="M700" s="1006"/>
      <c r="N700" s="1005">
        <f>SUM(N698:N699)</f>
        <v>28</v>
      </c>
      <c r="O700" s="607"/>
      <c r="P700" s="606"/>
      <c r="Q700" s="516"/>
      <c r="R700" s="1006"/>
      <c r="S700" s="1005">
        <f>SUM(S698:S699)</f>
        <v>22</v>
      </c>
    </row>
    <row r="701" spans="1:20" x14ac:dyDescent="0.2">
      <c r="A701" s="606" t="s">
        <v>265</v>
      </c>
      <c r="B701" s="516"/>
      <c r="C701" s="515"/>
      <c r="D701" s="606"/>
      <c r="E701" s="606"/>
      <c r="F701" s="606" t="s">
        <v>265</v>
      </c>
      <c r="G701" s="516"/>
      <c r="H701" s="606"/>
      <c r="I701" s="606"/>
      <c r="J701" s="606"/>
      <c r="K701" s="606" t="s">
        <v>265</v>
      </c>
      <c r="L701" s="516"/>
      <c r="M701" s="1006"/>
      <c r="N701" s="607"/>
      <c r="O701" s="606"/>
      <c r="P701" s="606" t="s">
        <v>265</v>
      </c>
      <c r="Q701" s="516"/>
      <c r="R701" s="606"/>
      <c r="S701" s="606"/>
    </row>
    <row r="702" spans="1:20" x14ac:dyDescent="0.2">
      <c r="A702" s="606"/>
      <c r="B702" s="516"/>
      <c r="C702" s="515"/>
      <c r="D702" s="606"/>
      <c r="E702" s="606"/>
      <c r="F702" s="606"/>
      <c r="G702" s="606"/>
      <c r="H702" s="1007" t="s">
        <v>1362</v>
      </c>
      <c r="I702" s="606"/>
      <c r="J702" s="606"/>
      <c r="K702" s="606"/>
      <c r="L702" s="606"/>
      <c r="M702" s="606"/>
      <c r="N702" s="606"/>
      <c r="O702" s="606"/>
      <c r="P702" s="606"/>
      <c r="Q702" s="606"/>
      <c r="R702" s="606"/>
      <c r="S702" s="606"/>
    </row>
    <row r="703" spans="1:20" x14ac:dyDescent="0.2">
      <c r="A703" s="606"/>
      <c r="B703" s="606"/>
      <c r="C703" s="607"/>
      <c r="D703" s="606"/>
      <c r="E703" s="606"/>
      <c r="F703" s="606"/>
      <c r="G703" s="606"/>
      <c r="H703" s="606"/>
      <c r="I703" s="606"/>
      <c r="J703" s="606"/>
      <c r="K703" s="606"/>
      <c r="L703" s="606"/>
      <c r="M703" s="606"/>
      <c r="N703" s="606"/>
      <c r="O703" s="606"/>
      <c r="P703" s="606"/>
      <c r="Q703" s="606"/>
      <c r="R703" s="606"/>
      <c r="S703" s="606"/>
    </row>
    <row r="704" spans="1:20" s="586" customFormat="1" x14ac:dyDescent="0.2">
      <c r="A704" s="125"/>
      <c r="B704" s="125"/>
      <c r="C704" s="63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585"/>
    </row>
    <row r="705" spans="1:20" s="586" customFormat="1" x14ac:dyDescent="0.2">
      <c r="A705" s="125"/>
      <c r="B705" s="125"/>
      <c r="C705" s="63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585"/>
    </row>
    <row r="706" spans="1:20" s="586" customFormat="1" x14ac:dyDescent="0.2">
      <c r="A706" s="125"/>
      <c r="B706" s="125"/>
      <c r="C706" s="63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585"/>
    </row>
    <row r="707" spans="1:20" s="586" customFormat="1" x14ac:dyDescent="0.2">
      <c r="A707" s="125"/>
      <c r="B707" s="125"/>
      <c r="C707" s="63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</row>
    <row r="708" spans="1:20" s="586" customFormat="1" ht="15.75" x14ac:dyDescent="0.25">
      <c r="A708" s="125"/>
      <c r="B708" s="125"/>
      <c r="C708" s="63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587"/>
    </row>
    <row r="709" spans="1:20" s="586" customFormat="1" x14ac:dyDescent="0.2">
      <c r="A709" s="125"/>
      <c r="B709" s="125"/>
      <c r="C709" s="63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</row>
    <row r="710" spans="1:20" s="586" customFormat="1" x14ac:dyDescent="0.2">
      <c r="A710" s="125"/>
      <c r="B710" s="125"/>
      <c r="C710" s="63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</row>
    <row r="711" spans="1:20" s="586" customFormat="1" x14ac:dyDescent="0.2">
      <c r="A711" s="125"/>
      <c r="B711" s="125"/>
      <c r="C711" s="63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</row>
    <row r="712" spans="1:20" s="586" customFormat="1" x14ac:dyDescent="0.2">
      <c r="A712" s="125"/>
      <c r="B712" s="125"/>
      <c r="C712" s="63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</row>
    <row r="713" spans="1:20" s="586" customFormat="1" x14ac:dyDescent="0.2">
      <c r="A713" s="125"/>
      <c r="B713" s="125"/>
      <c r="C713" s="63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</row>
    <row r="714" spans="1:20" s="586" customFormat="1" x14ac:dyDescent="0.2">
      <c r="A714" s="125"/>
      <c r="B714" s="125"/>
      <c r="C714" s="63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</row>
    <row r="715" spans="1:20" s="586" customFormat="1" x14ac:dyDescent="0.2">
      <c r="A715" s="125"/>
      <c r="B715" s="125"/>
      <c r="C715" s="63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</row>
    <row r="716" spans="1:20" s="586" customFormat="1" x14ac:dyDescent="0.2">
      <c r="A716" s="125"/>
      <c r="B716" s="125"/>
      <c r="C716" s="63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</row>
    <row r="717" spans="1:20" s="586" customFormat="1" x14ac:dyDescent="0.2">
      <c r="A717" s="125"/>
      <c r="B717" s="125"/>
      <c r="C717" s="63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</row>
    <row r="718" spans="1:20" s="586" customFormat="1" x14ac:dyDescent="0.2">
      <c r="A718" s="125"/>
      <c r="B718" s="125"/>
      <c r="C718" s="63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</row>
    <row r="719" spans="1:20" s="586" customFormat="1" x14ac:dyDescent="0.2">
      <c r="A719" s="125"/>
      <c r="B719" s="125"/>
      <c r="C719" s="63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</row>
    <row r="720" spans="1:20" s="586" customFormat="1" ht="15" customHeight="1" x14ac:dyDescent="0.2">
      <c r="A720" s="125"/>
      <c r="B720" s="125"/>
      <c r="C720" s="63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</row>
    <row r="721" spans="1:19" s="586" customFormat="1" ht="15" customHeight="1" x14ac:dyDescent="0.2">
      <c r="A721" s="125"/>
      <c r="B721" s="125"/>
      <c r="C721" s="63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</row>
    <row r="722" spans="1:19" s="586" customFormat="1" ht="15" customHeight="1" x14ac:dyDescent="0.2">
      <c r="A722" s="125"/>
      <c r="B722" s="125"/>
      <c r="C722" s="63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</row>
    <row r="723" spans="1:19" s="586" customFormat="1" ht="15" customHeight="1" x14ac:dyDescent="0.2">
      <c r="A723" s="125"/>
      <c r="B723" s="125"/>
      <c r="C723" s="63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</row>
    <row r="724" spans="1:19" s="586" customFormat="1" x14ac:dyDescent="0.2">
      <c r="A724" s="125"/>
      <c r="B724" s="125"/>
      <c r="C724" s="63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</row>
    <row r="725" spans="1:19" s="586" customFormat="1" x14ac:dyDescent="0.2">
      <c r="A725" s="125"/>
      <c r="B725" s="125"/>
      <c r="C725" s="63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</row>
    <row r="726" spans="1:19" s="586" customFormat="1" x14ac:dyDescent="0.2">
      <c r="A726" s="125"/>
      <c r="B726" s="125"/>
      <c r="C726" s="63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</row>
    <row r="727" spans="1:19" s="586" customFormat="1" x14ac:dyDescent="0.2">
      <c r="A727" s="125"/>
      <c r="B727" s="125"/>
      <c r="C727" s="63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</row>
    <row r="728" spans="1:19" s="586" customFormat="1" x14ac:dyDescent="0.2">
      <c r="A728" s="125"/>
      <c r="B728" s="125"/>
      <c r="C728" s="63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</row>
    <row r="729" spans="1:19" s="586" customFormat="1" x14ac:dyDescent="0.2">
      <c r="A729" s="125"/>
      <c r="B729" s="125"/>
      <c r="C729" s="63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</row>
    <row r="730" spans="1:19" s="586" customFormat="1" x14ac:dyDescent="0.2">
      <c r="A730" s="125"/>
      <c r="B730" s="125"/>
      <c r="C730" s="63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</row>
    <row r="731" spans="1:19" s="586" customFormat="1" x14ac:dyDescent="0.2">
      <c r="A731" s="125"/>
      <c r="B731" s="125"/>
      <c r="C731" s="63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</row>
    <row r="732" spans="1:19" s="586" customFormat="1" x14ac:dyDescent="0.2">
      <c r="A732" s="125"/>
      <c r="B732" s="125"/>
      <c r="C732" s="63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</row>
    <row r="733" spans="1:19" s="586" customFormat="1" x14ac:dyDescent="0.2">
      <c r="A733" s="125"/>
      <c r="B733" s="125"/>
      <c r="C733" s="63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</row>
    <row r="734" spans="1:19" s="586" customFormat="1" x14ac:dyDescent="0.2">
      <c r="A734" s="125"/>
      <c r="B734" s="125"/>
      <c r="C734" s="63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</row>
    <row r="735" spans="1:19" s="586" customFormat="1" x14ac:dyDescent="0.2">
      <c r="A735" s="125"/>
      <c r="B735" s="125"/>
      <c r="C735" s="63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</row>
    <row r="736" spans="1:19" s="586" customFormat="1" x14ac:dyDescent="0.2">
      <c r="A736" s="125"/>
      <c r="B736" s="125"/>
      <c r="C736" s="63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</row>
    <row r="742" spans="1:20" s="586" customFormat="1" x14ac:dyDescent="0.2">
      <c r="A742" s="125"/>
      <c r="B742" s="125"/>
      <c r="C742" s="63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</row>
    <row r="743" spans="1:20" s="586" customFormat="1" x14ac:dyDescent="0.2">
      <c r="A743" s="125"/>
      <c r="B743" s="125"/>
      <c r="C743" s="63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</row>
    <row r="744" spans="1:20" s="586" customFormat="1" x14ac:dyDescent="0.2">
      <c r="A744" s="125"/>
      <c r="B744" s="125"/>
      <c r="C744" s="63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</row>
    <row r="745" spans="1:20" s="586" customFormat="1" x14ac:dyDescent="0.2">
      <c r="A745" s="125"/>
      <c r="B745" s="125"/>
      <c r="C745" s="63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585"/>
    </row>
    <row r="746" spans="1:20" s="586" customFormat="1" x14ac:dyDescent="0.2">
      <c r="A746" s="125"/>
      <c r="B746" s="125"/>
      <c r="C746" s="63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585"/>
    </row>
    <row r="747" spans="1:20" s="586" customFormat="1" x14ac:dyDescent="0.2">
      <c r="A747" s="125"/>
      <c r="B747" s="125"/>
      <c r="C747" s="63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585"/>
    </row>
    <row r="748" spans="1:20" s="586" customFormat="1" x14ac:dyDescent="0.2">
      <c r="A748" s="125"/>
      <c r="B748" s="125"/>
      <c r="C748" s="63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</row>
    <row r="749" spans="1:20" s="586" customFormat="1" ht="15.75" x14ac:dyDescent="0.25">
      <c r="A749" s="125"/>
      <c r="B749" s="125"/>
      <c r="C749" s="63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587"/>
    </row>
    <row r="750" spans="1:20" s="586" customFormat="1" x14ac:dyDescent="0.2">
      <c r="A750" s="125"/>
      <c r="B750" s="125"/>
      <c r="C750" s="63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</row>
    <row r="751" spans="1:20" s="586" customFormat="1" x14ac:dyDescent="0.2">
      <c r="A751" s="125"/>
      <c r="B751" s="125"/>
      <c r="C751" s="63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</row>
    <row r="752" spans="1:20" s="586" customFormat="1" x14ac:dyDescent="0.2">
      <c r="A752" s="125"/>
      <c r="B752" s="125"/>
      <c r="C752" s="63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</row>
    <row r="753" spans="1:19" s="586" customFormat="1" x14ac:dyDescent="0.2">
      <c r="A753" s="125"/>
      <c r="B753" s="125"/>
      <c r="C753" s="63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</row>
    <row r="754" spans="1:19" s="586" customFormat="1" x14ac:dyDescent="0.2">
      <c r="A754" s="125"/>
      <c r="B754" s="125"/>
      <c r="C754" s="63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</row>
    <row r="755" spans="1:19" s="586" customFormat="1" x14ac:dyDescent="0.2">
      <c r="A755" s="125"/>
      <c r="B755" s="125"/>
      <c r="C755" s="63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</row>
    <row r="756" spans="1:19" s="586" customFormat="1" x14ac:dyDescent="0.2">
      <c r="A756" s="125"/>
      <c r="B756" s="125"/>
      <c r="C756" s="63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</row>
    <row r="757" spans="1:19" s="586" customFormat="1" x14ac:dyDescent="0.2">
      <c r="A757" s="125"/>
      <c r="B757" s="125"/>
      <c r="C757" s="63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</row>
    <row r="758" spans="1:19" s="586" customFormat="1" x14ac:dyDescent="0.2">
      <c r="A758" s="125"/>
      <c r="B758" s="125"/>
      <c r="C758" s="63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</row>
    <row r="759" spans="1:19" s="586" customFormat="1" x14ac:dyDescent="0.2">
      <c r="A759" s="125"/>
      <c r="B759" s="125"/>
      <c r="C759" s="63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</row>
    <row r="760" spans="1:19" s="586" customFormat="1" x14ac:dyDescent="0.2">
      <c r="A760" s="125"/>
      <c r="B760" s="125"/>
      <c r="C760" s="63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</row>
    <row r="761" spans="1:19" s="586" customFormat="1" ht="15" customHeight="1" x14ac:dyDescent="0.2">
      <c r="A761" s="125"/>
      <c r="B761" s="125"/>
      <c r="C761" s="63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</row>
    <row r="762" spans="1:19" s="586" customFormat="1" ht="15" customHeight="1" x14ac:dyDescent="0.2">
      <c r="A762" s="125"/>
      <c r="B762" s="125"/>
      <c r="C762" s="63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</row>
    <row r="763" spans="1:19" s="586" customFormat="1" ht="15" customHeight="1" x14ac:dyDescent="0.2">
      <c r="A763" s="125"/>
      <c r="B763" s="125"/>
      <c r="C763" s="63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</row>
    <row r="764" spans="1:19" s="586" customFormat="1" ht="15" customHeight="1" x14ac:dyDescent="0.2">
      <c r="A764" s="125"/>
      <c r="B764" s="125"/>
      <c r="C764" s="63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</row>
    <row r="765" spans="1:19" s="586" customFormat="1" x14ac:dyDescent="0.2">
      <c r="A765" s="125"/>
      <c r="B765" s="125"/>
      <c r="C765" s="63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</row>
    <row r="766" spans="1:19" s="586" customFormat="1" x14ac:dyDescent="0.2">
      <c r="A766" s="125"/>
      <c r="B766" s="125"/>
      <c r="C766" s="63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</row>
    <row r="767" spans="1:19" s="586" customFormat="1" x14ac:dyDescent="0.2">
      <c r="A767" s="125"/>
      <c r="B767" s="125"/>
      <c r="C767" s="63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</row>
    <row r="768" spans="1:19" s="586" customFormat="1" x14ac:dyDescent="0.2">
      <c r="A768" s="125"/>
      <c r="B768" s="125"/>
      <c r="C768" s="63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</row>
    <row r="769" spans="1:19" s="586" customFormat="1" x14ac:dyDescent="0.2">
      <c r="A769" s="125"/>
      <c r="B769" s="125"/>
      <c r="C769" s="63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</row>
    <row r="770" spans="1:19" s="586" customFormat="1" x14ac:dyDescent="0.2">
      <c r="A770" s="125"/>
      <c r="B770" s="125"/>
      <c r="C770" s="63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</row>
    <row r="771" spans="1:19" s="586" customFormat="1" x14ac:dyDescent="0.2">
      <c r="A771" s="125"/>
      <c r="B771" s="125"/>
      <c r="C771" s="63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</row>
    <row r="772" spans="1:19" s="586" customFormat="1" x14ac:dyDescent="0.2">
      <c r="A772" s="125"/>
      <c r="B772" s="125"/>
      <c r="C772" s="63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</row>
    <row r="773" spans="1:19" s="586" customFormat="1" x14ac:dyDescent="0.2">
      <c r="A773" s="125"/>
      <c r="B773" s="125"/>
      <c r="C773" s="63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</row>
    <row r="774" spans="1:19" s="586" customFormat="1" x14ac:dyDescent="0.2">
      <c r="A774" s="125"/>
      <c r="B774" s="125"/>
      <c r="C774" s="63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</row>
    <row r="775" spans="1:19" s="586" customFormat="1" x14ac:dyDescent="0.2">
      <c r="A775" s="125"/>
      <c r="B775" s="125"/>
      <c r="C775" s="63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</row>
    <row r="776" spans="1:19" s="586" customFormat="1" x14ac:dyDescent="0.2">
      <c r="A776" s="125"/>
      <c r="B776" s="125"/>
      <c r="C776" s="63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</row>
    <row r="777" spans="1:19" s="586" customFormat="1" x14ac:dyDescent="0.2">
      <c r="A777" s="125"/>
      <c r="B777" s="125"/>
      <c r="C777" s="63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</row>
    <row r="782" spans="1:19" s="586" customFormat="1" x14ac:dyDescent="0.2">
      <c r="A782" s="125"/>
      <c r="B782" s="125"/>
      <c r="C782" s="63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</row>
    <row r="783" spans="1:19" s="586" customFormat="1" x14ac:dyDescent="0.2">
      <c r="A783" s="125"/>
      <c r="B783" s="125"/>
      <c r="C783" s="63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</row>
  </sheetData>
  <sortState ref="L290:N311">
    <sortCondition ref="M290:M311"/>
  </sortState>
  <mergeCells count="55">
    <mergeCell ref="D376:H376"/>
    <mergeCell ref="D383:H383"/>
    <mergeCell ref="D381:H381"/>
    <mergeCell ref="D380:H380"/>
    <mergeCell ref="D377:H377"/>
    <mergeCell ref="D379:H379"/>
    <mergeCell ref="D382:H382"/>
    <mergeCell ref="D378:H378"/>
    <mergeCell ref="D179:H179"/>
    <mergeCell ref="D194:H194"/>
    <mergeCell ref="D375:H375"/>
    <mergeCell ref="D197:H197"/>
    <mergeCell ref="D370:H370"/>
    <mergeCell ref="D371:H371"/>
    <mergeCell ref="D372:H372"/>
    <mergeCell ref="D373:H373"/>
    <mergeCell ref="D366:H366"/>
    <mergeCell ref="D364:H364"/>
    <mergeCell ref="D369:H369"/>
    <mergeCell ref="D365:H365"/>
    <mergeCell ref="D367:H367"/>
    <mergeCell ref="D182:H182"/>
    <mergeCell ref="D183:H183"/>
    <mergeCell ref="D184:H184"/>
    <mergeCell ref="D180:H180"/>
    <mergeCell ref="D181:H181"/>
    <mergeCell ref="D198:H198"/>
    <mergeCell ref="D368:H368"/>
    <mergeCell ref="D374:H374"/>
    <mergeCell ref="D195:H195"/>
    <mergeCell ref="D196:H196"/>
    <mergeCell ref="D171:H171"/>
    <mergeCell ref="D163:H163"/>
    <mergeCell ref="D165:H165"/>
    <mergeCell ref="D166:H166"/>
    <mergeCell ref="D167:H167"/>
    <mergeCell ref="D168:H168"/>
    <mergeCell ref="D169:H169"/>
    <mergeCell ref="D170:H170"/>
    <mergeCell ref="D172:H172"/>
    <mergeCell ref="D193:H193"/>
    <mergeCell ref="D186:H186"/>
    <mergeCell ref="D173:H173"/>
    <mergeCell ref="D187:H187"/>
    <mergeCell ref="D188:H188"/>
    <mergeCell ref="D189:H189"/>
    <mergeCell ref="D190:H190"/>
    <mergeCell ref="D191:H191"/>
    <mergeCell ref="D192:H192"/>
    <mergeCell ref="D174:H174"/>
    <mergeCell ref="D175:H175"/>
    <mergeCell ref="D176:H176"/>
    <mergeCell ref="D177:H177"/>
    <mergeCell ref="D178:H178"/>
    <mergeCell ref="D185:H185"/>
  </mergeCells>
  <phoneticPr fontId="24" type="noConversion"/>
  <conditionalFormatting sqref="I690:I697 N112 N314 I650:I651 N609:N611 N72:N73 S71:S72 S155 I534">
    <cfRule type="cellIs" dxfId="192" priority="394" stopIfTrue="1" operator="equal">
      <formula>"P"</formula>
    </cfRule>
  </conditionalFormatting>
  <conditionalFormatting sqref="D150">
    <cfRule type="cellIs" dxfId="191" priority="323" stopIfTrue="1" operator="equal">
      <formula>"P"</formula>
    </cfRule>
  </conditionalFormatting>
  <conditionalFormatting sqref="N33">
    <cfRule type="cellIs" dxfId="190" priority="241" stopIfTrue="1" operator="equal">
      <formula>"P"</formula>
    </cfRule>
  </conditionalFormatting>
  <conditionalFormatting sqref="S74:S75 N275:N276 S275:S276">
    <cfRule type="cellIs" dxfId="189" priority="316" stopIfTrue="1" operator="equal">
      <formula>"P"</formula>
    </cfRule>
  </conditionalFormatting>
  <conditionalFormatting sqref="S357 N357 N152:N153">
    <cfRule type="cellIs" dxfId="188" priority="314" stopIfTrue="1" operator="equal">
      <formula>"P"</formula>
    </cfRule>
  </conditionalFormatting>
  <conditionalFormatting sqref="D147">
    <cfRule type="cellIs" dxfId="187" priority="288" stopIfTrue="1" operator="equal">
      <formula>"P"</formula>
    </cfRule>
  </conditionalFormatting>
  <conditionalFormatting sqref="D148:D149">
    <cfRule type="cellIs" dxfId="186" priority="287" stopIfTrue="1" operator="equal">
      <formula>"P"</formula>
    </cfRule>
  </conditionalFormatting>
  <conditionalFormatting sqref="N151">
    <cfRule type="cellIs" dxfId="185" priority="278" stopIfTrue="1" operator="equal">
      <formula>"P"</formula>
    </cfRule>
  </conditionalFormatting>
  <conditionalFormatting sqref="S527:S529">
    <cfRule type="cellIs" dxfId="184" priority="259" stopIfTrue="1" operator="equal">
      <formula>"P"</formula>
    </cfRule>
  </conditionalFormatting>
  <conditionalFormatting sqref="D613">
    <cfRule type="cellIs" dxfId="183" priority="222" stopIfTrue="1" operator="equal">
      <formula>"P"</formula>
    </cfRule>
  </conditionalFormatting>
  <conditionalFormatting sqref="I612">
    <cfRule type="cellIs" dxfId="182" priority="249" stopIfTrue="1" operator="equal">
      <formula>"P"</formula>
    </cfRule>
  </conditionalFormatting>
  <conditionalFormatting sqref="N351:N353">
    <cfRule type="cellIs" dxfId="181" priority="276" stopIfTrue="1" operator="equal">
      <formula>"P"</formula>
    </cfRule>
  </conditionalFormatting>
  <conditionalFormatting sqref="D234">
    <cfRule type="cellIs" dxfId="180" priority="240" stopIfTrue="1" operator="equal">
      <formula>"P"</formula>
    </cfRule>
  </conditionalFormatting>
  <conditionalFormatting sqref="S151">
    <cfRule type="cellIs" dxfId="179" priority="277" stopIfTrue="1" operator="equal">
      <formula>"P"</formula>
    </cfRule>
  </conditionalFormatting>
  <conditionalFormatting sqref="N411">
    <cfRule type="cellIs" dxfId="178" priority="191" stopIfTrue="1" operator="equal">
      <formula>"P"</formula>
    </cfRule>
  </conditionalFormatting>
  <conditionalFormatting sqref="D615:D616">
    <cfRule type="cellIs" dxfId="177" priority="223" stopIfTrue="1" operator="equal">
      <formula>"P"</formula>
    </cfRule>
  </conditionalFormatting>
  <conditionalFormatting sqref="I33">
    <cfRule type="cellIs" dxfId="176" priority="245" stopIfTrue="1" operator="equal">
      <formula>"P"</formula>
    </cfRule>
  </conditionalFormatting>
  <conditionalFormatting sqref="S351:S353">
    <cfRule type="cellIs" dxfId="175" priority="275" stopIfTrue="1" operator="equal">
      <formula>"P"</formula>
    </cfRule>
  </conditionalFormatting>
  <conditionalFormatting sqref="D538:D539">
    <cfRule type="cellIs" dxfId="174" priority="226" stopIfTrue="1" operator="equal">
      <formula>"P"</formula>
    </cfRule>
  </conditionalFormatting>
  <conditionalFormatting sqref="S48:S70">
    <cfRule type="cellIs" dxfId="173" priority="269" stopIfTrue="1" operator="equal">
      <formula>"P"</formula>
    </cfRule>
  </conditionalFormatting>
  <conditionalFormatting sqref="N234">
    <cfRule type="cellIs" dxfId="172" priority="238" stopIfTrue="1" operator="equal">
      <formula>"P"</formula>
    </cfRule>
  </conditionalFormatting>
  <conditionalFormatting sqref="S249:S272">
    <cfRule type="cellIs" dxfId="171" priority="264" stopIfTrue="1" operator="equal">
      <formula>"P"</formula>
    </cfRule>
  </conditionalFormatting>
  <conditionalFormatting sqref="S249:S272">
    <cfRule type="cellIs" dxfId="170" priority="263" stopIfTrue="1" operator="equal">
      <formula>"P"</formula>
    </cfRule>
  </conditionalFormatting>
  <conditionalFormatting sqref="I234">
    <cfRule type="cellIs" dxfId="169" priority="239" stopIfTrue="1" operator="equal">
      <formula>"P"</formula>
    </cfRule>
  </conditionalFormatting>
  <conditionalFormatting sqref="D647:D649">
    <cfRule type="cellIs" dxfId="168" priority="201" stopIfTrue="1" operator="equal">
      <formula>"P"</formula>
    </cfRule>
  </conditionalFormatting>
  <conditionalFormatting sqref="D650:D652">
    <cfRule type="cellIs" dxfId="167" priority="253" stopIfTrue="1" operator="equal">
      <formula>"P"</formula>
    </cfRule>
  </conditionalFormatting>
  <conditionalFormatting sqref="N415:N417">
    <cfRule type="cellIs" dxfId="166" priority="195" stopIfTrue="1" operator="equal">
      <formula>"P"</formula>
    </cfRule>
  </conditionalFormatting>
  <conditionalFormatting sqref="N395:N410 N412:N414">
    <cfRule type="cellIs" dxfId="165" priority="194" stopIfTrue="1" operator="equal">
      <formula>"P"</formula>
    </cfRule>
  </conditionalFormatting>
  <conditionalFormatting sqref="I613">
    <cfRule type="cellIs" dxfId="164" priority="250" stopIfTrue="1" operator="equal">
      <formula>"P"</formula>
    </cfRule>
  </conditionalFormatting>
  <conditionalFormatting sqref="I419">
    <cfRule type="cellIs" dxfId="163" priority="192" stopIfTrue="1" operator="equal">
      <formula>"P"</formula>
    </cfRule>
  </conditionalFormatting>
  <conditionalFormatting sqref="D33">
    <cfRule type="cellIs" dxfId="162" priority="246" stopIfTrue="1" operator="equal">
      <formula>"P"</formula>
    </cfRule>
  </conditionalFormatting>
  <conditionalFormatting sqref="N454:N456">
    <cfRule type="cellIs" dxfId="161" priority="233" stopIfTrue="1" operator="equal">
      <formula>"P"</formula>
    </cfRule>
  </conditionalFormatting>
  <conditionalFormatting sqref="N434:N449 N451:N453">
    <cfRule type="cellIs" dxfId="160" priority="232" stopIfTrue="1" operator="equal">
      <formula>"P"</formula>
    </cfRule>
  </conditionalFormatting>
  <conditionalFormatting sqref="N450">
    <cfRule type="cellIs" dxfId="159" priority="229" stopIfTrue="1" operator="equal">
      <formula>"P"</formula>
    </cfRule>
  </conditionalFormatting>
  <conditionalFormatting sqref="D536">
    <cfRule type="cellIs" dxfId="158" priority="225" stopIfTrue="1" operator="equal">
      <formula>"P"</formula>
    </cfRule>
  </conditionalFormatting>
  <conditionalFormatting sqref="D614">
    <cfRule type="cellIs" dxfId="157" priority="224" stopIfTrue="1" operator="equal">
      <formula>"P"</formula>
    </cfRule>
  </conditionalFormatting>
  <conditionalFormatting sqref="D691">
    <cfRule type="cellIs" dxfId="156" priority="219" stopIfTrue="1" operator="equal">
      <formula>"P"</formula>
    </cfRule>
  </conditionalFormatting>
  <conditionalFormatting sqref="D692 D695">
    <cfRule type="cellIs" dxfId="155" priority="221" stopIfTrue="1" operator="equal">
      <formula>"P"</formula>
    </cfRule>
  </conditionalFormatting>
  <conditionalFormatting sqref="D696">
    <cfRule type="cellIs" dxfId="154" priority="220" stopIfTrue="1" operator="equal">
      <formula>"P"</formula>
    </cfRule>
  </conditionalFormatting>
  <conditionalFormatting sqref="D693">
    <cfRule type="cellIs" dxfId="153" priority="217" stopIfTrue="1" operator="equal">
      <formula>"P"</formula>
    </cfRule>
  </conditionalFormatting>
  <conditionalFormatting sqref="D694">
    <cfRule type="cellIs" dxfId="152" priority="216" stopIfTrue="1" operator="equal">
      <formula>"P"</formula>
    </cfRule>
  </conditionalFormatting>
  <conditionalFormatting sqref="S152:S153">
    <cfRule type="cellIs" dxfId="151" priority="197" stopIfTrue="1" operator="equal">
      <formula>"P"</formula>
    </cfRule>
  </conditionalFormatting>
  <conditionalFormatting sqref="I351">
    <cfRule type="cellIs" dxfId="150" priority="196" stopIfTrue="1" operator="equal">
      <formula>"P"</formula>
    </cfRule>
  </conditionalFormatting>
  <conditionalFormatting sqref="D419">
    <cfRule type="cellIs" dxfId="149" priority="193" stopIfTrue="1" operator="equal">
      <formula>"P"</formula>
    </cfRule>
  </conditionalFormatting>
  <conditionalFormatting sqref="N227">
    <cfRule type="cellIs" dxfId="148" priority="162" stopIfTrue="1" operator="equal">
      <formula>"P"</formula>
    </cfRule>
  </conditionalFormatting>
  <conditionalFormatting sqref="I570:I574">
    <cfRule type="cellIs" dxfId="147" priority="180" stopIfTrue="1" operator="equal">
      <formula>"P"</formula>
    </cfRule>
  </conditionalFormatting>
  <conditionalFormatting sqref="N567:N574">
    <cfRule type="cellIs" dxfId="146" priority="179" stopIfTrue="1" operator="equal">
      <formula>"P"</formula>
    </cfRule>
  </conditionalFormatting>
  <conditionalFormatting sqref="S570:S574">
    <cfRule type="cellIs" dxfId="145" priority="178" stopIfTrue="1" operator="equal">
      <formula>"P"</formula>
    </cfRule>
  </conditionalFormatting>
  <conditionalFormatting sqref="N612">
    <cfRule type="cellIs" dxfId="144" priority="177" stopIfTrue="1" operator="equal">
      <formula>"P"</formula>
    </cfRule>
  </conditionalFormatting>
  <conditionalFormatting sqref="I652">
    <cfRule type="cellIs" dxfId="143" priority="176" stopIfTrue="1" operator="equal">
      <formula>"P"</formula>
    </cfRule>
  </conditionalFormatting>
  <conditionalFormatting sqref="N652">
    <cfRule type="cellIs" dxfId="142" priority="175" stopIfTrue="1" operator="equal">
      <formula>"P"</formula>
    </cfRule>
  </conditionalFormatting>
  <conditionalFormatting sqref="S652">
    <cfRule type="cellIs" dxfId="141" priority="174" stopIfTrue="1" operator="equal">
      <formula>"P"</formula>
    </cfRule>
  </conditionalFormatting>
  <conditionalFormatting sqref="D9:D32">
    <cfRule type="cellIs" dxfId="140" priority="173" stopIfTrue="1" operator="equal">
      <formula>"P"</formula>
    </cfRule>
  </conditionalFormatting>
  <conditionalFormatting sqref="D30">
    <cfRule type="cellIs" dxfId="139" priority="172" stopIfTrue="1" operator="equal">
      <formula>"P"</formula>
    </cfRule>
  </conditionalFormatting>
  <conditionalFormatting sqref="I9:I32">
    <cfRule type="cellIs" dxfId="138" priority="171" stopIfTrue="1" operator="equal">
      <formula>"P"</formula>
    </cfRule>
  </conditionalFormatting>
  <conditionalFormatting sqref="N9:N32">
    <cfRule type="cellIs" dxfId="137" priority="170" stopIfTrue="1" operator="equal">
      <formula>"P"</formula>
    </cfRule>
  </conditionalFormatting>
  <conditionalFormatting sqref="N23">
    <cfRule type="cellIs" dxfId="136" priority="169" stopIfTrue="1" operator="equal">
      <formula>"P"</formula>
    </cfRule>
  </conditionalFormatting>
  <conditionalFormatting sqref="D210:D233">
    <cfRule type="cellIs" dxfId="135" priority="168" stopIfTrue="1" operator="equal">
      <formula>"P"</formula>
    </cfRule>
  </conditionalFormatting>
  <conditionalFormatting sqref="D212">
    <cfRule type="cellIs" dxfId="134" priority="167" stopIfTrue="1" operator="equal">
      <formula>"P"</formula>
    </cfRule>
  </conditionalFormatting>
  <conditionalFormatting sqref="D224">
    <cfRule type="cellIs" dxfId="133" priority="166" stopIfTrue="1" operator="equal">
      <formula>"P"</formula>
    </cfRule>
  </conditionalFormatting>
  <conditionalFormatting sqref="I210:I233">
    <cfRule type="cellIs" dxfId="132" priority="165" stopIfTrue="1" operator="equal">
      <formula>"P"</formula>
    </cfRule>
  </conditionalFormatting>
  <conditionalFormatting sqref="N210:N216 N218:N226 N228:N233">
    <cfRule type="cellIs" dxfId="131" priority="164" stopIfTrue="1" operator="equal">
      <formula>"P"</formula>
    </cfRule>
  </conditionalFormatting>
  <conditionalFormatting sqref="N217">
    <cfRule type="cellIs" dxfId="130" priority="163" stopIfTrue="1" operator="equal">
      <formula>"P"</formula>
    </cfRule>
  </conditionalFormatting>
  <conditionalFormatting sqref="I328:I349">
    <cfRule type="cellIs" dxfId="129" priority="105" stopIfTrue="1" operator="equal">
      <formula>"P"</formula>
    </cfRule>
  </conditionalFormatting>
  <conditionalFormatting sqref="D395:D407 D409:D417">
    <cfRule type="cellIs" dxfId="128" priority="161" stopIfTrue="1" operator="equal">
      <formula>"P"</formula>
    </cfRule>
  </conditionalFormatting>
  <conditionalFormatting sqref="D408">
    <cfRule type="cellIs" dxfId="127" priority="160" stopIfTrue="1" operator="equal">
      <formula>"P"</formula>
    </cfRule>
  </conditionalFormatting>
  <conditionalFormatting sqref="I395:I410 I412:I418">
    <cfRule type="cellIs" dxfId="126" priority="159" stopIfTrue="1" operator="equal">
      <formula>"P"</formula>
    </cfRule>
  </conditionalFormatting>
  <conditionalFormatting sqref="I411">
    <cfRule type="cellIs" dxfId="125" priority="158" stopIfTrue="1" operator="equal">
      <formula>"P"</formula>
    </cfRule>
  </conditionalFormatting>
  <conditionalFormatting sqref="D512:D532 D534:D535">
    <cfRule type="cellIs" dxfId="124" priority="157" stopIfTrue="1" operator="equal">
      <formula>"P"</formula>
    </cfRule>
  </conditionalFormatting>
  <conditionalFormatting sqref="D690">
    <cfRule type="cellIs" dxfId="123" priority="155" stopIfTrue="1" operator="equal">
      <formula>"P"</formula>
    </cfRule>
  </conditionalFormatting>
  <conditionalFormatting sqref="D667:D689">
    <cfRule type="cellIs" dxfId="122" priority="154" stopIfTrue="1" operator="equal">
      <formula>"P"</formula>
    </cfRule>
  </conditionalFormatting>
  <conditionalFormatting sqref="I143:I149 N149:N150 S147:S150">
    <cfRule type="cellIs" dxfId="121" priority="123" stopIfTrue="1" operator="equal">
      <formula>"P"</formula>
    </cfRule>
  </conditionalFormatting>
  <conditionalFormatting sqref="N613">
    <cfRule type="cellIs" dxfId="120" priority="152" stopIfTrue="1" operator="equal">
      <formula>"P"</formula>
    </cfRule>
  </conditionalFormatting>
  <conditionalFormatting sqref="N22">
    <cfRule type="cellIs" dxfId="119" priority="133" stopIfTrue="1" operator="equal">
      <formula>"P"</formula>
    </cfRule>
  </conditionalFormatting>
  <conditionalFormatting sqref="D689">
    <cfRule type="cellIs" dxfId="118" priority="132" stopIfTrue="1" operator="equal">
      <formula>"P"</formula>
    </cfRule>
  </conditionalFormatting>
  <conditionalFormatting sqref="D533">
    <cfRule type="cellIs" dxfId="117" priority="130" stopIfTrue="1" operator="equal">
      <formula>"P"</formula>
    </cfRule>
  </conditionalFormatting>
  <conditionalFormatting sqref="I107">
    <cfRule type="cellIs" dxfId="116" priority="115" stopIfTrue="1" operator="equal">
      <formula>"P"</formula>
    </cfRule>
  </conditionalFormatting>
  <conditionalFormatting sqref="N310">
    <cfRule type="cellIs" dxfId="115" priority="87" stopIfTrue="1" operator="equal">
      <formula>"P"</formula>
    </cfRule>
  </conditionalFormatting>
  <conditionalFormatting sqref="N309">
    <cfRule type="cellIs" dxfId="114" priority="86" stopIfTrue="1" operator="equal">
      <formula>"P"</formula>
    </cfRule>
  </conditionalFormatting>
  <conditionalFormatting sqref="N309">
    <cfRule type="cellIs" dxfId="113" priority="85" stopIfTrue="1" operator="equal">
      <formula>"P"</formula>
    </cfRule>
  </conditionalFormatting>
  <conditionalFormatting sqref="D223">
    <cfRule type="cellIs" dxfId="112" priority="141" stopIfTrue="1" operator="equal">
      <formula>"P"</formula>
    </cfRule>
  </conditionalFormatting>
  <conditionalFormatting sqref="D211">
    <cfRule type="cellIs" dxfId="111" priority="140" stopIfTrue="1" operator="equal">
      <formula>"P"</formula>
    </cfRule>
  </conditionalFormatting>
  <conditionalFormatting sqref="D222">
    <cfRule type="cellIs" dxfId="110" priority="139" stopIfTrue="1" operator="equal">
      <formula>"P"</formula>
    </cfRule>
  </conditionalFormatting>
  <conditionalFormatting sqref="S126:S146">
    <cfRule type="cellIs" dxfId="109" priority="120" stopIfTrue="1" operator="equal">
      <formula>"P"</formula>
    </cfRule>
  </conditionalFormatting>
  <conditionalFormatting sqref="I87:I107">
    <cfRule type="cellIs" dxfId="108" priority="117" stopIfTrue="1" operator="equal">
      <formula>"P"</formula>
    </cfRule>
  </conditionalFormatting>
  <conditionalFormatting sqref="N527:N532">
    <cfRule type="cellIs" dxfId="107" priority="58" stopIfTrue="1" operator="equal">
      <formula>"P"</formula>
    </cfRule>
  </conditionalFormatting>
  <conditionalFormatting sqref="I108">
    <cfRule type="cellIs" dxfId="106" priority="114" stopIfTrue="1" operator="equal">
      <formula>"P"</formula>
    </cfRule>
  </conditionalFormatting>
  <conditionalFormatting sqref="D29">
    <cfRule type="cellIs" dxfId="105" priority="126" stopIfTrue="1" operator="equal">
      <formula>"P"</formula>
    </cfRule>
  </conditionalFormatting>
  <conditionalFormatting sqref="D145:D146">
    <cfRule type="cellIs" dxfId="104" priority="125" stopIfTrue="1" operator="equal">
      <formula>"P"</formula>
    </cfRule>
  </conditionalFormatting>
  <conditionalFormatting sqref="D126:D144">
    <cfRule type="cellIs" dxfId="103" priority="124" stopIfTrue="1" operator="equal">
      <formula>"P"</formula>
    </cfRule>
  </conditionalFormatting>
  <conditionalFormatting sqref="D262">
    <cfRule type="cellIs" dxfId="102" priority="66" stopIfTrue="1" operator="equal">
      <formula>"P"</formula>
    </cfRule>
  </conditionalFormatting>
  <conditionalFormatting sqref="I126:I142">
    <cfRule type="cellIs" dxfId="101" priority="122" stopIfTrue="1" operator="equal">
      <formula>"P"</formula>
    </cfRule>
  </conditionalFormatting>
  <conditionalFormatting sqref="N126:N148">
    <cfRule type="cellIs" dxfId="100" priority="121" stopIfTrue="1" operator="equal">
      <formula>"P"</formula>
    </cfRule>
  </conditionalFormatting>
  <conditionalFormatting sqref="S551:S569">
    <cfRule type="cellIs" dxfId="99" priority="63" stopIfTrue="1" operator="equal">
      <formula>"P"</formula>
    </cfRule>
  </conditionalFormatting>
  <conditionalFormatting sqref="N512:N527">
    <cfRule type="cellIs" dxfId="98" priority="57" stopIfTrue="1" operator="equal">
      <formula>"P"</formula>
    </cfRule>
  </conditionalFormatting>
  <conditionalFormatting sqref="N308">
    <cfRule type="cellIs" dxfId="97" priority="84" stopIfTrue="1" operator="equal">
      <formula>"P"</formula>
    </cfRule>
  </conditionalFormatting>
  <conditionalFormatting sqref="I689">
    <cfRule type="cellIs" dxfId="96" priority="27" stopIfTrue="1" operator="equal">
      <formula>"P"</formula>
    </cfRule>
  </conditionalFormatting>
  <conditionalFormatting sqref="D108:D110 N111 I109:I110">
    <cfRule type="cellIs" dxfId="95" priority="119" stopIfTrue="1" operator="equal">
      <formula>"P"</formula>
    </cfRule>
  </conditionalFormatting>
  <conditionalFormatting sqref="D551:D568">
    <cfRule type="cellIs" dxfId="94" priority="60" stopIfTrue="1" operator="equal">
      <formula>"P"</formula>
    </cfRule>
  </conditionalFormatting>
  <conditionalFormatting sqref="D87:D107">
    <cfRule type="cellIs" dxfId="93" priority="118" stopIfTrue="1" operator="equal">
      <formula>"P"</formula>
    </cfRule>
  </conditionalFormatting>
  <conditionalFormatting sqref="N87:N110">
    <cfRule type="cellIs" dxfId="92" priority="116" stopIfTrue="1" operator="equal">
      <formula>"P"</formula>
    </cfRule>
  </conditionalFormatting>
  <conditionalFormatting sqref="D48:D71">
    <cfRule type="cellIs" dxfId="91" priority="113" stopIfTrue="1" operator="equal">
      <formula>"P"</formula>
    </cfRule>
  </conditionalFormatting>
  <conditionalFormatting sqref="D69">
    <cfRule type="cellIs" dxfId="90" priority="112" stopIfTrue="1" operator="equal">
      <formula>"P"</formula>
    </cfRule>
  </conditionalFormatting>
  <conditionalFormatting sqref="I48:I71">
    <cfRule type="cellIs" dxfId="89" priority="111" stopIfTrue="1" operator="equal">
      <formula>"P"</formula>
    </cfRule>
  </conditionalFormatting>
  <conditionalFormatting sqref="N48:N71">
    <cfRule type="cellIs" dxfId="88" priority="110" stopIfTrue="1" operator="equal">
      <formula>"P"</formula>
    </cfRule>
  </conditionalFormatting>
  <conditionalFormatting sqref="N62">
    <cfRule type="cellIs" dxfId="87" priority="109" stopIfTrue="1" operator="equal">
      <formula>"P"</formula>
    </cfRule>
  </conditionalFormatting>
  <conditionalFormatting sqref="N61">
    <cfRule type="cellIs" dxfId="86" priority="108" stopIfTrue="1" operator="equal">
      <formula>"P"</formula>
    </cfRule>
  </conditionalFormatting>
  <conditionalFormatting sqref="D68">
    <cfRule type="cellIs" dxfId="85" priority="107" stopIfTrue="1" operator="equal">
      <formula>"P"</formula>
    </cfRule>
  </conditionalFormatting>
  <conditionalFormatting sqref="I350 D348:D349">
    <cfRule type="cellIs" dxfId="84" priority="106" stopIfTrue="1" operator="equal">
      <formula>"P"</formula>
    </cfRule>
  </conditionalFormatting>
  <conditionalFormatting sqref="D328:D347">
    <cfRule type="cellIs" dxfId="83" priority="104" stopIfTrue="1" operator="equal">
      <formula>"P"</formula>
    </cfRule>
  </conditionalFormatting>
  <conditionalFormatting sqref="N328:N348">
    <cfRule type="cellIs" dxfId="82" priority="103" stopIfTrue="1" operator="equal">
      <formula>"P"</formula>
    </cfRule>
  </conditionalFormatting>
  <conditionalFormatting sqref="S328:S350">
    <cfRule type="cellIs" dxfId="81" priority="102" stopIfTrue="1" operator="equal">
      <formula>"P"</formula>
    </cfRule>
  </conditionalFormatting>
  <conditionalFormatting sqref="N349">
    <cfRule type="cellIs" dxfId="80" priority="101" stopIfTrue="1" operator="equal">
      <formula>"P"</formula>
    </cfRule>
  </conditionalFormatting>
  <conditionalFormatting sqref="N350">
    <cfRule type="cellIs" dxfId="79" priority="100" stopIfTrue="1" operator="equal">
      <formula>"P"</formula>
    </cfRule>
  </conditionalFormatting>
  <conditionalFormatting sqref="N348">
    <cfRule type="cellIs" dxfId="78" priority="99" stopIfTrue="1" operator="equal">
      <formula>"P"</formula>
    </cfRule>
  </conditionalFormatting>
  <conditionalFormatting sqref="N349">
    <cfRule type="cellIs" dxfId="77" priority="98" stopIfTrue="1" operator="equal">
      <formula>"P"</formula>
    </cfRule>
  </conditionalFormatting>
  <conditionalFormatting sqref="I310:I312 D310:D312 N312">
    <cfRule type="cellIs" dxfId="76" priority="97" stopIfTrue="1" operator="equal">
      <formula>"P"</formula>
    </cfRule>
  </conditionalFormatting>
  <conditionalFormatting sqref="I289:I301 I304:I309">
    <cfRule type="cellIs" dxfId="75" priority="95" stopIfTrue="1" operator="equal">
      <formula>"P"</formula>
    </cfRule>
  </conditionalFormatting>
  <conditionalFormatting sqref="D289:D309">
    <cfRule type="cellIs" dxfId="74" priority="96" stopIfTrue="1" operator="equal">
      <formula>"P"</formula>
    </cfRule>
  </conditionalFormatting>
  <conditionalFormatting sqref="N289:N310">
    <cfRule type="cellIs" dxfId="73" priority="94" stopIfTrue="1" operator="equal">
      <formula>"P"</formula>
    </cfRule>
  </conditionalFormatting>
  <conditionalFormatting sqref="N310">
    <cfRule type="cellIs" dxfId="72" priority="93" stopIfTrue="1" operator="equal">
      <formula>"P"</formula>
    </cfRule>
  </conditionalFormatting>
  <conditionalFormatting sqref="N310">
    <cfRule type="cellIs" dxfId="71" priority="92" stopIfTrue="1" operator="equal">
      <formula>"P"</formula>
    </cfRule>
  </conditionalFormatting>
  <conditionalFormatting sqref="N309">
    <cfRule type="cellIs" dxfId="70" priority="91" stopIfTrue="1" operator="equal">
      <formula>"P"</formula>
    </cfRule>
  </conditionalFormatting>
  <conditionalFormatting sqref="I302">
    <cfRule type="cellIs" dxfId="69" priority="90" stopIfTrue="1" operator="equal">
      <formula>"P"</formula>
    </cfRule>
  </conditionalFormatting>
  <conditionalFormatting sqref="I303">
    <cfRule type="cellIs" dxfId="68" priority="89" stopIfTrue="1" operator="equal">
      <formula>"P"</formula>
    </cfRule>
  </conditionalFormatting>
  <conditionalFormatting sqref="I307:I308">
    <cfRule type="cellIs" dxfId="67" priority="88" stopIfTrue="1" operator="equal">
      <formula>"P"</formula>
    </cfRule>
  </conditionalFormatting>
  <conditionalFormatting sqref="N689:N694">
    <cfRule type="cellIs" dxfId="66" priority="30" stopIfTrue="1" operator="equal">
      <formula>"P"</formula>
    </cfRule>
  </conditionalFormatting>
  <conditionalFormatting sqref="S607">
    <cfRule type="cellIs" dxfId="65" priority="36" stopIfTrue="1" operator="equal">
      <formula>"P"</formula>
    </cfRule>
  </conditionalFormatting>
  <conditionalFormatting sqref="S612">
    <cfRule type="cellIs" dxfId="64" priority="35" stopIfTrue="1" operator="equal">
      <formula>"P"</formula>
    </cfRule>
  </conditionalFormatting>
  <conditionalFormatting sqref="S613">
    <cfRule type="cellIs" dxfId="63" priority="34" stopIfTrue="1" operator="equal">
      <formula>"P"</formula>
    </cfRule>
  </conditionalFormatting>
  <conditionalFormatting sqref="N589:N608">
    <cfRule type="cellIs" dxfId="62" priority="33" stopIfTrue="1" operator="equal">
      <formula>"P"</formula>
    </cfRule>
  </conditionalFormatting>
  <conditionalFormatting sqref="I589:I611">
    <cfRule type="cellIs" dxfId="61" priority="32" stopIfTrue="1" operator="equal">
      <formula>"P"</formula>
    </cfRule>
  </conditionalFormatting>
  <conditionalFormatting sqref="S667:S687">
    <cfRule type="cellIs" dxfId="60" priority="31" stopIfTrue="1" operator="equal">
      <formula>"P"</formula>
    </cfRule>
  </conditionalFormatting>
  <conditionalFormatting sqref="N667:N688">
    <cfRule type="cellIs" dxfId="59" priority="29" stopIfTrue="1" operator="equal">
      <formula>"P"</formula>
    </cfRule>
  </conditionalFormatting>
  <conditionalFormatting sqref="I667:I689">
    <cfRule type="cellIs" dxfId="58" priority="28" stopIfTrue="1" operator="equal">
      <formula>"P"</formula>
    </cfRule>
  </conditionalFormatting>
  <conditionalFormatting sqref="N266">
    <cfRule type="cellIs" dxfId="57" priority="67" stopIfTrue="1" operator="equal">
      <formula>"P"</formula>
    </cfRule>
  </conditionalFormatting>
  <conditionalFormatting sqref="D249:D272">
    <cfRule type="cellIs" dxfId="56" priority="73" stopIfTrue="1" operator="equal">
      <formula>"P"</formula>
    </cfRule>
  </conditionalFormatting>
  <conditionalFormatting sqref="D251">
    <cfRule type="cellIs" dxfId="55" priority="72" stopIfTrue="1" operator="equal">
      <formula>"P"</formula>
    </cfRule>
  </conditionalFormatting>
  <conditionalFormatting sqref="D263">
    <cfRule type="cellIs" dxfId="54" priority="71" stopIfTrue="1" operator="equal">
      <formula>"P"</formula>
    </cfRule>
  </conditionalFormatting>
  <conditionalFormatting sqref="I249:I272">
    <cfRule type="cellIs" dxfId="53" priority="70" stopIfTrue="1" operator="equal">
      <formula>"P"</formula>
    </cfRule>
  </conditionalFormatting>
  <conditionalFormatting sqref="N249:N255 N257:N265 N267:N272">
    <cfRule type="cellIs" dxfId="52" priority="69" stopIfTrue="1" operator="equal">
      <formula>"P"</formula>
    </cfRule>
  </conditionalFormatting>
  <conditionalFormatting sqref="N256">
    <cfRule type="cellIs" dxfId="51" priority="68" stopIfTrue="1" operator="equal">
      <formula>"P"</formula>
    </cfRule>
  </conditionalFormatting>
  <conditionalFormatting sqref="D250">
    <cfRule type="cellIs" dxfId="50" priority="65" stopIfTrue="1" operator="equal">
      <formula>"P"</formula>
    </cfRule>
  </conditionalFormatting>
  <conditionalFormatting sqref="D261">
    <cfRule type="cellIs" dxfId="49" priority="64" stopIfTrue="1" operator="equal">
      <formula>"P"</formula>
    </cfRule>
  </conditionalFormatting>
  <conditionalFormatting sqref="N551:N566">
    <cfRule type="cellIs" dxfId="48" priority="62" stopIfTrue="1" operator="equal">
      <formula>"P"</formula>
    </cfRule>
  </conditionalFormatting>
  <conditionalFormatting sqref="I551:I566">
    <cfRule type="cellIs" dxfId="47" priority="61" stopIfTrue="1" operator="equal">
      <formula>"P"</formula>
    </cfRule>
  </conditionalFormatting>
  <conditionalFormatting sqref="S512:S526">
    <cfRule type="cellIs" dxfId="46" priority="59" stopIfTrue="1" operator="equal">
      <formula>"P"</formula>
    </cfRule>
  </conditionalFormatting>
  <conditionalFormatting sqref="N527">
    <cfRule type="cellIs" dxfId="45" priority="56" stopIfTrue="1" operator="equal">
      <formula>"P"</formula>
    </cfRule>
  </conditionalFormatting>
  <conditionalFormatting sqref="N526">
    <cfRule type="cellIs" dxfId="44" priority="54" stopIfTrue="1" operator="equal">
      <formula>"P"</formula>
    </cfRule>
  </conditionalFormatting>
  <conditionalFormatting sqref="N527">
    <cfRule type="cellIs" dxfId="43" priority="55" stopIfTrue="1" operator="equal">
      <formula>"P"</formula>
    </cfRule>
  </conditionalFormatting>
  <conditionalFormatting sqref="N526">
    <cfRule type="cellIs" dxfId="42" priority="53" stopIfTrue="1" operator="equal">
      <formula>"P"</formula>
    </cfRule>
  </conditionalFormatting>
  <conditionalFormatting sqref="N525">
    <cfRule type="cellIs" dxfId="41" priority="51" stopIfTrue="1" operator="equal">
      <formula>"P"</formula>
    </cfRule>
  </conditionalFormatting>
  <conditionalFormatting sqref="N526">
    <cfRule type="cellIs" dxfId="40" priority="52" stopIfTrue="1" operator="equal">
      <formula>"P"</formula>
    </cfRule>
  </conditionalFormatting>
  <conditionalFormatting sqref="N526">
    <cfRule type="cellIs" dxfId="39" priority="50" stopIfTrue="1" operator="equal">
      <formula>"P"</formula>
    </cfRule>
  </conditionalFormatting>
  <conditionalFormatting sqref="N525">
    <cfRule type="cellIs" dxfId="38" priority="48" stopIfTrue="1" operator="equal">
      <formula>"P"</formula>
    </cfRule>
  </conditionalFormatting>
  <conditionalFormatting sqref="N526">
    <cfRule type="cellIs" dxfId="37" priority="49" stopIfTrue="1" operator="equal">
      <formula>"P"</formula>
    </cfRule>
  </conditionalFormatting>
  <conditionalFormatting sqref="N525">
    <cfRule type="cellIs" dxfId="36" priority="47" stopIfTrue="1" operator="equal">
      <formula>"P"</formula>
    </cfRule>
  </conditionalFormatting>
  <conditionalFormatting sqref="N524">
    <cfRule type="cellIs" dxfId="35" priority="45" stopIfTrue="1" operator="equal">
      <formula>"P"</formula>
    </cfRule>
  </conditionalFormatting>
  <conditionalFormatting sqref="N525">
    <cfRule type="cellIs" dxfId="34" priority="46" stopIfTrue="1" operator="equal">
      <formula>"P"</formula>
    </cfRule>
  </conditionalFormatting>
  <conditionalFormatting sqref="I512:I532">
    <cfRule type="cellIs" dxfId="33" priority="44" stopIfTrue="1" operator="equal">
      <formula>"P"</formula>
    </cfRule>
  </conditionalFormatting>
  <conditionalFormatting sqref="I533">
    <cfRule type="cellIs" dxfId="32" priority="43" stopIfTrue="1" operator="equal">
      <formula>"P"</formula>
    </cfRule>
  </conditionalFormatting>
  <conditionalFormatting sqref="N650:N651">
    <cfRule type="cellIs" dxfId="31" priority="42" stopIfTrue="1" operator="equal">
      <formula>"P"</formula>
    </cfRule>
  </conditionalFormatting>
  <conditionalFormatting sqref="I628:I649">
    <cfRule type="cellIs" dxfId="30" priority="41" stopIfTrue="1" operator="equal">
      <formula>"P"</formula>
    </cfRule>
  </conditionalFormatting>
  <conditionalFormatting sqref="D628:D645">
    <cfRule type="cellIs" dxfId="29" priority="40" stopIfTrue="1" operator="equal">
      <formula>"P"</formula>
    </cfRule>
  </conditionalFormatting>
  <conditionalFormatting sqref="D646">
    <cfRule type="cellIs" dxfId="28" priority="39" stopIfTrue="1" operator="equal">
      <formula>"P"</formula>
    </cfRule>
  </conditionalFormatting>
  <conditionalFormatting sqref="S608:S611">
    <cfRule type="cellIs" dxfId="27" priority="38" stopIfTrue="1" operator="equal">
      <formula>"P"</formula>
    </cfRule>
  </conditionalFormatting>
  <conditionalFormatting sqref="S589:S606">
    <cfRule type="cellIs" dxfId="26" priority="37" stopIfTrue="1" operator="equal">
      <formula>"P"</formula>
    </cfRule>
  </conditionalFormatting>
  <conditionalFormatting sqref="I494:I496">
    <cfRule type="cellIs" dxfId="25" priority="20" stopIfTrue="1" operator="equal">
      <formula>"P"</formula>
    </cfRule>
  </conditionalFormatting>
  <conditionalFormatting sqref="N493:N495">
    <cfRule type="cellIs" dxfId="24" priority="26" stopIfTrue="1" operator="equal">
      <formula>"P"</formula>
    </cfRule>
  </conditionalFormatting>
  <conditionalFormatting sqref="N473:N488 N490:N492">
    <cfRule type="cellIs" dxfId="23" priority="25" stopIfTrue="1" operator="equal">
      <formula>"P"</formula>
    </cfRule>
  </conditionalFormatting>
  <conditionalFormatting sqref="N489">
    <cfRule type="cellIs" dxfId="22" priority="24" stopIfTrue="1" operator="equal">
      <formula>"P"</formula>
    </cfRule>
  </conditionalFormatting>
  <conditionalFormatting sqref="D494:D495">
    <cfRule type="cellIs" dxfId="21" priority="23" stopIfTrue="1" operator="equal">
      <formula>"P"</formula>
    </cfRule>
  </conditionalFormatting>
  <conditionalFormatting sqref="D473:D492">
    <cfRule type="cellIs" dxfId="20" priority="17" stopIfTrue="1" operator="equal">
      <formula>"P"</formula>
    </cfRule>
  </conditionalFormatting>
  <conditionalFormatting sqref="I473:I493">
    <cfRule type="cellIs" dxfId="19" priority="15" stopIfTrue="1" operator="equal">
      <formula>"P"</formula>
    </cfRule>
  </conditionalFormatting>
  <conditionalFormatting sqref="D492:D493">
    <cfRule type="cellIs" dxfId="18" priority="18" stopIfTrue="1" operator="equal">
      <formula>"P"</formula>
    </cfRule>
  </conditionalFormatting>
  <conditionalFormatting sqref="D489">
    <cfRule type="cellIs" dxfId="17" priority="16" stopIfTrue="1" operator="equal">
      <formula>"P"</formula>
    </cfRule>
  </conditionalFormatting>
  <conditionalFormatting sqref="D488">
    <cfRule type="cellIs" dxfId="16" priority="14" stopIfTrue="1" operator="equal">
      <formula>"P"</formula>
    </cfRule>
  </conditionalFormatting>
  <conditionalFormatting sqref="D434:D446 D448:D457">
    <cfRule type="cellIs" dxfId="15" priority="13" stopIfTrue="1" operator="equal">
      <formula>"P"</formula>
    </cfRule>
  </conditionalFormatting>
  <conditionalFormatting sqref="D447">
    <cfRule type="cellIs" dxfId="14" priority="12" stopIfTrue="1" operator="equal">
      <formula>"P"</formula>
    </cfRule>
  </conditionalFormatting>
  <conditionalFormatting sqref="I434:I449 I451:I457">
    <cfRule type="cellIs" dxfId="13" priority="11" stopIfTrue="1" operator="equal">
      <formula>"P"</formula>
    </cfRule>
  </conditionalFormatting>
  <conditionalFormatting sqref="I450">
    <cfRule type="cellIs" dxfId="12" priority="10" stopIfTrue="1" operator="equal">
      <formula>"P"</formula>
    </cfRule>
  </conditionalFormatting>
  <conditionalFormatting sqref="I688">
    <cfRule type="cellIs" dxfId="11" priority="9" stopIfTrue="1" operator="equal">
      <formula>"P"</formula>
    </cfRule>
  </conditionalFormatting>
  <conditionalFormatting sqref="D260">
    <cfRule type="cellIs" dxfId="10" priority="7" stopIfTrue="1" operator="equal">
      <formula>"P"</formula>
    </cfRule>
  </conditionalFormatting>
  <conditionalFormatting sqref="D261">
    <cfRule type="cellIs" dxfId="9" priority="8" stopIfTrue="1" operator="equal">
      <formula>"P"</formula>
    </cfRule>
  </conditionalFormatting>
  <conditionalFormatting sqref="D259">
    <cfRule type="cellIs" dxfId="8" priority="6" stopIfTrue="1" operator="equal">
      <formula>"P"</formula>
    </cfRule>
  </conditionalFormatting>
  <conditionalFormatting sqref="D589:D612">
    <cfRule type="cellIs" dxfId="7" priority="5" stopIfTrue="1" operator="equal">
      <formula>"P"</formula>
    </cfRule>
  </conditionalFormatting>
  <conditionalFormatting sqref="D418">
    <cfRule type="cellIs" dxfId="6" priority="4" stopIfTrue="1" operator="equal">
      <formula>"P"</formula>
    </cfRule>
  </conditionalFormatting>
  <conditionalFormatting sqref="I106">
    <cfRule type="cellIs" dxfId="5" priority="3" stopIfTrue="1" operator="equal">
      <formula>"P"</formula>
    </cfRule>
  </conditionalFormatting>
  <conditionalFormatting sqref="I107">
    <cfRule type="cellIs" dxfId="4" priority="2" stopIfTrue="1" operator="equal">
      <formula>"P"</formula>
    </cfRule>
  </conditionalFormatting>
  <conditionalFormatting sqref="N311">
    <cfRule type="cellIs" dxfId="3" priority="1" stopIfTrue="1" operator="equal">
      <formula>"P"</formula>
    </cfRule>
  </conditionalFormatting>
  <pageMargins left="0" right="0" top="1" bottom="0.5" header="0" footer="0"/>
  <pageSetup paperSize="258" scale="55" fitToHeight="15" orientation="landscape" r:id="rId1"/>
  <headerFooter alignWithMargins="0"/>
  <rowBreaks count="17" manualBreakCount="17">
    <brk id="40" max="18" man="1"/>
    <brk id="79" max="18" man="1"/>
    <brk id="118" max="18" man="1"/>
    <brk id="157" max="18" man="1"/>
    <brk id="202" max="18" man="1"/>
    <brk id="241" max="18" man="1"/>
    <brk id="280" max="18" man="1"/>
    <brk id="320" max="18" man="1"/>
    <brk id="359" max="18" man="1"/>
    <brk id="387" max="18" man="1"/>
    <brk id="426" max="18" man="1"/>
    <brk id="465" max="18" man="1"/>
    <brk id="504" max="18" man="1"/>
    <brk id="543" max="18" man="1"/>
    <brk id="581" max="18" man="1"/>
    <brk id="620" max="18" man="1"/>
    <brk id="65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12</vt:i4>
      </vt:variant>
    </vt:vector>
  </HeadingPairs>
  <TitlesOfParts>
    <vt:vector size="34" baseType="lpstr">
      <vt:lpstr>Daf_Hdr_Test logo</vt:lpstr>
      <vt:lpstr>ABSENSI MKL 24 AGUS SMTR 3 </vt:lpstr>
      <vt:lpstr>Daf BJ, LAB , SEPATU, 2105</vt:lpstr>
      <vt:lpstr> ABSENSI TKGL 24 AGUST SMTR 3</vt:lpstr>
      <vt:lpstr>PGMBL BEASISWA PEDP SERTIFIKASI</vt:lpstr>
      <vt:lpstr>Daf_Hdr_Test</vt:lpstr>
      <vt:lpstr>TT MarkSheet</vt:lpstr>
      <vt:lpstr>MHSW SMTR _GANJIL 4 SEPT 20 (2</vt:lpstr>
      <vt:lpstr>MHSW SMTR _GANJIL 4 SEPT 2017</vt:lpstr>
      <vt:lpstr>ABSENSI SORE</vt:lpstr>
      <vt:lpstr>ABSENSI PAGI</vt:lpstr>
      <vt:lpstr>KNTRL PAGI</vt:lpstr>
      <vt:lpstr>KNTRL SORE</vt:lpstr>
      <vt:lpstr>REKAP_Nilai</vt:lpstr>
      <vt:lpstr>Daf Nilai</vt:lpstr>
      <vt:lpstr>Nilai-Teori</vt:lpstr>
      <vt:lpstr>Nilai-Lab</vt:lpstr>
      <vt:lpstr>Nilai-Bengkel</vt:lpstr>
      <vt:lpstr>Sheet1</vt:lpstr>
      <vt:lpstr>Sheet2</vt:lpstr>
      <vt:lpstr>Sheet3</vt:lpstr>
      <vt:lpstr>Sheet4</vt:lpstr>
      <vt:lpstr>' ABSENSI TKGL 24 AGUST SMTR 3'!Print_Area</vt:lpstr>
      <vt:lpstr>'ABSENSI MKL 24 AGUS SMTR 3 '!Print_Area</vt:lpstr>
      <vt:lpstr>'ABSENSI SORE'!Print_Area</vt:lpstr>
      <vt:lpstr>'MHSW SMTR _GANJIL 4 SEPT 20 (2'!Print_Area</vt:lpstr>
      <vt:lpstr>'MHSW SMTR _GANJIL 4 SEPT 2017'!Print_Area</vt:lpstr>
      <vt:lpstr>'Nilai-Bengkel'!Print_Area</vt:lpstr>
      <vt:lpstr>'Nilai-Lab'!Print_Area</vt:lpstr>
      <vt:lpstr>'Nilai-Teori'!Print_Area</vt:lpstr>
      <vt:lpstr>'TT MarkSheet'!Print_Area</vt:lpstr>
      <vt:lpstr>'Nilai-Bengkel'!TABEL_NILAI</vt:lpstr>
      <vt:lpstr>'Nilai-Lab'!TABEL_NILAI</vt:lpstr>
      <vt:lpstr>'Nilai-Teori'!TABEL_NILAI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PRAGANIF SUKARNO</dc:creator>
  <cp:lastModifiedBy>Admins</cp:lastModifiedBy>
  <cp:lastPrinted>2017-09-11T18:02:59Z</cp:lastPrinted>
  <dcterms:created xsi:type="dcterms:W3CDTF">1999-09-06T03:49:23Z</dcterms:created>
  <dcterms:modified xsi:type="dcterms:W3CDTF">2017-09-14T15:23:19Z</dcterms:modified>
</cp:coreProperties>
</file>